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AIC Co 100\Financial Reporting\FY 2019\Q1 FY19\Press Release and IR Deck\"/>
    </mc:Choice>
  </mc:AlternateContent>
  <bookViews>
    <workbookView xWindow="0" yWindow="0" windowWidth="28800" windowHeight="10500" tabRatio="907" activeTab="1"/>
  </bookViews>
  <sheets>
    <sheet name="Cover" sheetId="22" r:id="rId1"/>
    <sheet name="(1) Non-GAAP OI Rec" sheetId="8" r:id="rId2"/>
    <sheet name="(2) Non-GAAP Financial Measures" sheetId="10" r:id="rId3"/>
    <sheet name="(3) Seg Non GAAP OI Rec" sheetId="11" r:id="rId4"/>
    <sheet name="(4) Historical Fin - Segments" sheetId="4" r:id="rId5"/>
    <sheet name="(5) Historical Fin - IS" sheetId="5" r:id="rId6"/>
    <sheet name="(6) Historical Fin - Non GAAP" sheetId="6" r:id="rId7"/>
    <sheet name="(7) Non GAAP OI QoverQ" sheetId="13" r:id="rId8"/>
    <sheet name="(8) New Format P&amp;L" sheetId="12" r:id="rId9"/>
  </sheets>
  <definedNames>
    <definedName name="_xlnm.Print_Area" localSheetId="1">'(1) Non-GAAP OI Rec'!$A$1:$H$18</definedName>
    <definedName name="_xlnm.Print_Area" localSheetId="2">'(2) Non-GAAP Financial Measures'!$A$1:$H$32</definedName>
    <definedName name="_xlnm.Print_Area" localSheetId="3">'(3) Seg Non GAAP OI Rec'!$A$1:$H$24</definedName>
    <definedName name="_xlnm.Print_Area" localSheetId="4">'(4) Historical Fin - Segments'!$A$1:$H$29</definedName>
    <definedName name="_xlnm.Print_Area" localSheetId="5">'(5) Historical Fin - IS'!$A$1:$H$19</definedName>
    <definedName name="_xlnm.Print_Area" localSheetId="6">'(6) Historical Fin - Non GAAP'!$B$1:$I$20</definedName>
    <definedName name="_xlnm.Print_Area" localSheetId="7">'(7) Non GAAP OI QoverQ'!$A$1:$H$58</definedName>
    <definedName name="_xlnm.Print_Area" localSheetId="8">'(8) New Format P&amp;L'!$B$1:$J$48</definedName>
    <definedName name="_xlnm.Print_Area" localSheetId="0">Cover!$E$7:$J$10</definedName>
    <definedName name="Z_F10C164C_3902_48FA_903E_F42B48CB88C6_.wvu.PrintArea" localSheetId="8" hidden="1">'(8) New Format P&amp;L'!#REF!</definedName>
  </definedNames>
  <calcPr calcId="162913"/>
  <customWorkbookViews>
    <customWorkbookView name="Nephew, Emily M. [NON-EMP] - Personal View" guid="{53DCB48B-4F68-4024-9145-D294071FF927}" mergeInterval="0" personalView="1" maximized="1" xWindow="-1928" yWindow="-8" windowWidth="1936" windowHeight="1096" activeSheetId="6"/>
    <customWorkbookView name="Gaddi, Julie M. - Personal View" guid="{F10C164C-3902-48FA-903E-F42B48CB88C6}" mergeInterval="0" personalView="1" maximized="1" xWindow="1672" yWindow="-8" windowWidth="1456" windowHeight="916" activeSheetId="12"/>
    <customWorkbookView name="Tibbens, Bradley A. - Personal View" guid="{452708E9-9655-4ED1-B6DE-69EDE47156C2}" mergeInterval="0" personalView="1" maximized="1" xWindow="-8" yWindow="-8" windowWidth="1696" windowHeight="1026" activeSheetId="4"/>
  </customWorkbookViews>
</workbook>
</file>

<file path=xl/calcChain.xml><?xml version="1.0" encoding="utf-8"?>
<calcChain xmlns="http://schemas.openxmlformats.org/spreadsheetml/2006/main">
  <c r="H26" i="4" l="1"/>
  <c r="G26" i="4" l="1"/>
  <c r="F26" i="4"/>
  <c r="E26" i="4"/>
  <c r="D26" i="4"/>
  <c r="C26" i="4"/>
  <c r="D9" i="12" l="1"/>
  <c r="D22" i="12" s="1"/>
  <c r="I9" i="6"/>
  <c r="F27" i="4" l="1"/>
  <c r="F28" i="4"/>
  <c r="F48" i="13" l="1"/>
  <c r="E48" i="13"/>
  <c r="D48" i="13"/>
  <c r="C48" i="13"/>
  <c r="G47" i="13"/>
  <c r="G46" i="13"/>
  <c r="G48" i="13" l="1"/>
  <c r="E28" i="4"/>
  <c r="E27" i="4"/>
  <c r="D28" i="4" l="1"/>
  <c r="D27" i="4"/>
  <c r="D14" i="8"/>
  <c r="D11" i="10"/>
  <c r="D15" i="10" l="1"/>
  <c r="D17" i="10" s="1"/>
  <c r="D10" i="5"/>
  <c r="D12" i="5" s="1"/>
  <c r="D14" i="5" s="1"/>
  <c r="D16" i="5" s="1"/>
  <c r="E9" i="6"/>
  <c r="E11" i="6" s="1"/>
  <c r="E13" i="6" s="1"/>
  <c r="E15" i="6" s="1"/>
  <c r="D24" i="10" l="1"/>
  <c r="D26" i="10"/>
  <c r="D28" i="10" s="1"/>
  <c r="C28" i="4" l="1"/>
  <c r="C27" i="4"/>
</calcChain>
</file>

<file path=xl/sharedStrings.xml><?xml version="1.0" encoding="utf-8"?>
<sst xmlns="http://schemas.openxmlformats.org/spreadsheetml/2006/main" count="272" uniqueCount="100">
  <si>
    <t>Revenues</t>
  </si>
  <si>
    <t>Interest expense, net</t>
  </si>
  <si>
    <t>Non-GAAP operating income margin</t>
  </si>
  <si>
    <t>(in millions)</t>
  </si>
  <si>
    <t>Adjusted EBITDA</t>
  </si>
  <si>
    <t>Diluted shares (for computing non-GAAP EPS)</t>
  </si>
  <si>
    <t>Depreciation expense</t>
  </si>
  <si>
    <t>Operating income</t>
  </si>
  <si>
    <t xml:space="preserve">Operating income </t>
  </si>
  <si>
    <r>
      <t>Total Continuing Operations</t>
    </r>
    <r>
      <rPr>
        <sz val="12"/>
        <color rgb="FF201747"/>
        <rFont val="Arial"/>
        <family val="2"/>
      </rPr>
      <t> </t>
    </r>
  </si>
  <si>
    <t>Non-operating income (expense):</t>
  </si>
  <si>
    <t>Diluted weighted average number of shares outstanding</t>
  </si>
  <si>
    <t>Income tax (expense) benefit</t>
  </si>
  <si>
    <t>Operating income (loss)</t>
  </si>
  <si>
    <t>Total</t>
  </si>
  <si>
    <t>As reported</t>
  </si>
  <si>
    <t>Non-GAAP results</t>
  </si>
  <si>
    <t>EBITDA</t>
  </si>
  <si>
    <t xml:space="preserve">   Interest expense, net</t>
  </si>
  <si>
    <t>Historical Financial Information ─ Segment Results</t>
  </si>
  <si>
    <t>Historical Financial Information ─ Income Statement</t>
  </si>
  <si>
    <t>Historical Non-GAAP Income Statement</t>
  </si>
  <si>
    <t>Non-GAAP Operating Income Reconciliation</t>
  </si>
  <si>
    <t>Non-GAAP Financial Measures Reconciliation</t>
  </si>
  <si>
    <t>Net income attributable to Leidos Holdings, Inc.</t>
  </si>
  <si>
    <t>Non-GAAP operating income</t>
  </si>
  <si>
    <t>Segment Non-GAAP Operating Income Reconciliation</t>
  </si>
  <si>
    <t>Non-GAAP Segment Operating Income Reconciliation</t>
  </si>
  <si>
    <t xml:space="preserve">Leidos </t>
  </si>
  <si>
    <t>Supplementary Financials</t>
  </si>
  <si>
    <t>Health</t>
  </si>
  <si>
    <t xml:space="preserve">Civil </t>
  </si>
  <si>
    <t>Operating loss</t>
  </si>
  <si>
    <t>Defense Solutions</t>
  </si>
  <si>
    <t>Non-GAAP operating income (loss)</t>
  </si>
  <si>
    <t xml:space="preserve">Non-GAAP operating income </t>
  </si>
  <si>
    <t>(in millions, except per share amounts)</t>
  </si>
  <si>
    <t>Less: net income (loss) attributable to non-controlling interest</t>
  </si>
  <si>
    <t xml:space="preserve">Corporate </t>
  </si>
  <si>
    <t xml:space="preserve">(in millions, except per share amounts) </t>
  </si>
  <si>
    <t>Non-GAAP net income</t>
  </si>
  <si>
    <t>Non-GAAP net income attributable to Leidos Holdings, Inc.</t>
  </si>
  <si>
    <t>Non-GAAP diluted EPS attributable to Leidos Holdings, Inc.</t>
  </si>
  <si>
    <t>Total adjustments from non-GAAP income</t>
  </si>
  <si>
    <t>Diluted EPS attributable to Leidos Holdings, Inc.</t>
  </si>
  <si>
    <t>Income before income taxes</t>
  </si>
  <si>
    <t>Net income</t>
  </si>
  <si>
    <t xml:space="preserve">Non-GAAP income before income taxes </t>
  </si>
  <si>
    <t>1QFY18</t>
  </si>
  <si>
    <r>
      <t>Adjustment to the income tax provision to reflect non-GAAP adjustments</t>
    </r>
    <r>
      <rPr>
        <vertAlign val="superscript"/>
        <sz val="10"/>
        <color rgb="FF201747"/>
        <rFont val="Arial"/>
        <family val="2"/>
      </rPr>
      <t>1</t>
    </r>
  </si>
  <si>
    <t>Quarter Ended March 30, 2018</t>
  </si>
  <si>
    <t xml:space="preserve">   Other income (expense), net</t>
  </si>
  <si>
    <t>Non-operating expense, net</t>
  </si>
  <si>
    <t>Less: net income attributable to non-controlling interest</t>
  </si>
  <si>
    <t>Asset impairment charges</t>
  </si>
  <si>
    <t>Income tax expense adjusted to reflect non-GAAP adjustments</t>
  </si>
  <si>
    <t>Amortization of equity method investment</t>
  </si>
  <si>
    <t>2QFY18</t>
  </si>
  <si>
    <t>Non-GAAP operating loss</t>
  </si>
  <si>
    <t>(1)  Calculation uses an estimated statutory tax rate on non-GAAP adjustments.</t>
  </si>
  <si>
    <t>3QFY18</t>
  </si>
  <si>
    <t>Quarter Ended September 28, 2018</t>
  </si>
  <si>
    <t>Net income attributable to Leidos common stockholders</t>
  </si>
  <si>
    <t>Diluted EPS attributable to Leidos common stockholders</t>
  </si>
  <si>
    <t>Diluted shares</t>
  </si>
  <si>
    <t>Quarter Ended June 29, 2018</t>
  </si>
  <si>
    <t xml:space="preserve">(1)  Calculation uses an estimated statutory tax rate on non-GAAP adjustments. </t>
  </si>
  <si>
    <t>Other tax adjustments</t>
  </si>
  <si>
    <t>4QFY18</t>
  </si>
  <si>
    <t>FY18</t>
  </si>
  <si>
    <t>Quarter Ended December 28, 2018</t>
  </si>
  <si>
    <t>Twelve Months Ended December 28, 2018</t>
  </si>
  <si>
    <t xml:space="preserve">Diluted EPS attributable to Leidos Holdings, Inc. </t>
  </si>
  <si>
    <r>
      <t>Income tax benefit (expense)</t>
    </r>
    <r>
      <rPr>
        <vertAlign val="superscript"/>
        <sz val="10"/>
        <color rgb="FF201747"/>
        <rFont val="Arial"/>
        <family val="2"/>
      </rPr>
      <t>1</t>
    </r>
  </si>
  <si>
    <t>Other income (expense), net</t>
  </si>
  <si>
    <t>Note:  See definition of non-GAAP operating income on slide 13 in the Investor Presentation.</t>
  </si>
  <si>
    <t>EBITDA margin</t>
  </si>
  <si>
    <t>1Q FY 19</t>
  </si>
  <si>
    <t>1QFY19</t>
  </si>
  <si>
    <t>Quarter Ended March 29, 2019</t>
  </si>
  <si>
    <t>(1)  Income tax expense is adjusted to reflect the non-GAAP adjustments . See definition of non-GAAP adjustments on slide 13 in the Investor Presentation.</t>
  </si>
  <si>
    <r>
      <t>Income tax expense</t>
    </r>
    <r>
      <rPr>
        <vertAlign val="superscript"/>
        <sz val="9"/>
        <color rgb="FF201747"/>
        <rFont val="Arial"/>
        <family val="2"/>
      </rPr>
      <t>1</t>
    </r>
  </si>
  <si>
    <t>(2)  Earnings per share are computed independently for each of the quarters presented and therefore may not sum to the total for the fiscal year.</t>
  </si>
  <si>
    <r>
      <t>Non-GAAP diluted earnings per share attributable to Leidos Holdings, Inc.</t>
    </r>
    <r>
      <rPr>
        <b/>
        <vertAlign val="superscript"/>
        <sz val="9"/>
        <color rgb="FF201747"/>
        <rFont val="Arial"/>
        <family val="2"/>
      </rPr>
      <t>2</t>
    </r>
  </si>
  <si>
    <t>Gain on sale of business</t>
  </si>
  <si>
    <t>Provided: April 30, 2019</t>
  </si>
  <si>
    <t>Integration and restructuring costs</t>
  </si>
  <si>
    <t>(1) Earnings per share are computed independently for each of the quarters presented and therefore may not sum to the total for the fiscal year.</t>
  </si>
  <si>
    <r>
      <t>Diluted earnings per share attributable to Leidos Holdings, Inc.</t>
    </r>
    <r>
      <rPr>
        <b/>
        <vertAlign val="superscript"/>
        <sz val="9"/>
        <color rgb="FF201747"/>
        <rFont val="Arial"/>
        <family val="2"/>
      </rPr>
      <t>1</t>
    </r>
  </si>
  <si>
    <t>Non-operating income (expense), net</t>
  </si>
  <si>
    <r>
      <t>Income tax expense</t>
    </r>
    <r>
      <rPr>
        <vertAlign val="superscript"/>
        <sz val="10"/>
        <color rgb="FF201747"/>
        <rFont val="Arial"/>
        <family val="2"/>
      </rPr>
      <t>1</t>
    </r>
  </si>
  <si>
    <t>Amortization of acquired intangibles</t>
  </si>
  <si>
    <t>Amortization of internally developed intangible assets</t>
  </si>
  <si>
    <t>Amortization of intangibles</t>
  </si>
  <si>
    <r>
      <t>Defense Solutions</t>
    </r>
    <r>
      <rPr>
        <vertAlign val="superscript"/>
        <sz val="10"/>
        <color rgb="FF201747"/>
        <rFont val="Arial"/>
        <family val="2"/>
      </rPr>
      <t>1</t>
    </r>
  </si>
  <si>
    <r>
      <t>Civil</t>
    </r>
    <r>
      <rPr>
        <vertAlign val="superscript"/>
        <sz val="10"/>
        <color rgb="FF201747"/>
        <rFont val="Arial"/>
        <family val="2"/>
      </rPr>
      <t>1</t>
    </r>
  </si>
  <si>
    <r>
      <t>Defense Solutions</t>
    </r>
    <r>
      <rPr>
        <b/>
        <vertAlign val="superscript"/>
        <sz val="12"/>
        <color rgb="FF201747"/>
        <rFont val="Arial"/>
        <family val="2"/>
      </rPr>
      <t>1</t>
    </r>
  </si>
  <si>
    <r>
      <t>Civil</t>
    </r>
    <r>
      <rPr>
        <b/>
        <vertAlign val="superscript"/>
        <sz val="12"/>
        <color rgb="FF201747"/>
        <rFont val="Arial"/>
        <family val="2"/>
      </rPr>
      <t>1</t>
    </r>
  </si>
  <si>
    <t>(1) Prior year amounts have been recast for the contracts that were reassigned between the Defense Solutions and Civil reportable segments.</t>
  </si>
  <si>
    <t xml:space="preserve">(1) Prior year amounts have been recast for the contracts that were reassigned between the Defense Solutions and Civil reportable segments.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</si>
</sst>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6"/>
      <color rgb="FF850F89"/>
      <name val="Arial"/>
      <family val="2"/>
    </font>
    <font>
      <sz val="11"/>
      <name val="Arial"/>
      <family val="2"/>
    </font>
    <font>
      <b/>
      <sz val="14"/>
      <color rgb="FF201747"/>
      <name val="Arial"/>
      <family val="2"/>
    </font>
    <font>
      <sz val="9"/>
      <name val="Arial"/>
      <family val="2"/>
    </font>
    <font>
      <sz val="10"/>
      <color rgb="FF201747"/>
      <name val="Arial"/>
      <family val="2"/>
    </font>
    <font>
      <b/>
      <sz val="12"/>
      <color rgb="FF850F89"/>
      <name val="Arial"/>
      <family val="2"/>
    </font>
    <font>
      <shadow/>
      <sz val="10"/>
      <color rgb="FF201747"/>
      <name val="Arial"/>
      <family val="2"/>
    </font>
    <font>
      <b/>
      <sz val="10"/>
      <color rgb="FF201747"/>
      <name val="Arial"/>
      <family val="2"/>
    </font>
    <font>
      <b/>
      <sz val="12"/>
      <color rgb="FF201747"/>
      <name val="Arial"/>
      <family val="2"/>
    </font>
    <font>
      <sz val="12"/>
      <color rgb="FF201747"/>
      <name val="Arial"/>
      <family val="2"/>
    </font>
    <font>
      <sz val="12"/>
      <name val="Arial"/>
      <family val="2"/>
    </font>
    <font>
      <b/>
      <sz val="9"/>
      <color rgb="FF201747"/>
      <name val="Arial"/>
      <family val="2"/>
    </font>
    <font>
      <b/>
      <sz val="10"/>
      <color rgb="FF850F89"/>
      <name val="Arial"/>
      <family val="2"/>
    </font>
    <font>
      <shadow/>
      <sz val="9"/>
      <color rgb="FF201747"/>
      <name val="Arial"/>
      <family val="2"/>
    </font>
    <font>
      <sz val="9"/>
      <color rgb="FF201747"/>
      <name val="Arial"/>
      <family val="2"/>
    </font>
    <font>
      <b/>
      <vertAlign val="superscript"/>
      <sz val="9"/>
      <color rgb="FF201747"/>
      <name val="Arial"/>
      <family val="2"/>
    </font>
    <font>
      <vertAlign val="superscript"/>
      <sz val="9"/>
      <color rgb="FF201747"/>
      <name val="Arial"/>
      <family val="2"/>
    </font>
    <font>
      <vertAlign val="superscript"/>
      <sz val="10"/>
      <color rgb="FF201747"/>
      <name val="Arial"/>
      <family val="2"/>
    </font>
    <font>
      <sz val="11"/>
      <color rgb="FFFF0000"/>
      <name val="Calibri"/>
      <family val="2"/>
      <scheme val="minor"/>
    </font>
    <font>
      <b/>
      <sz val="24"/>
      <color rgb="FF201747"/>
      <name val="Arial"/>
      <family val="2"/>
    </font>
    <font>
      <b/>
      <sz val="24"/>
      <color theme="7" tint="-0.499984740745262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sz val="24"/>
      <color rgb="FF7030A0"/>
      <name val="Arial"/>
      <family val="2"/>
    </font>
    <font>
      <sz val="22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7" tint="-0.499984740745262"/>
      <name val="Arial"/>
      <family val="2"/>
    </font>
    <font>
      <sz val="11"/>
      <color rgb="FF201747"/>
      <name val="Calibri"/>
      <family val="2"/>
      <scheme val="minor"/>
    </font>
    <font>
      <sz val="14"/>
      <color rgb="FF201747"/>
      <name val="Arial"/>
      <family val="2"/>
    </font>
    <font>
      <i/>
      <sz val="14"/>
      <color rgb="FF201747"/>
      <name val="Arial"/>
      <family val="2"/>
    </font>
    <font>
      <sz val="26"/>
      <color rgb="FF201747"/>
      <name val="Calibri"/>
      <family val="2"/>
      <scheme val="minor"/>
    </font>
    <font>
      <sz val="8"/>
      <color rgb="FF201747"/>
      <name val="Arial"/>
      <family val="2"/>
    </font>
    <font>
      <shadow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1"/>
      <color rgb="FF201747"/>
      <name val="Arial"/>
      <family val="2"/>
    </font>
    <font>
      <shadow/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i/>
      <sz val="10"/>
      <color rgb="FF201747"/>
      <name val="Arial"/>
      <family val="2"/>
    </font>
    <font>
      <i/>
      <sz val="11"/>
      <color rgb="FF201747"/>
      <name val="Arial"/>
      <family val="2"/>
    </font>
    <font>
      <b/>
      <vertAlign val="superscript"/>
      <sz val="12"/>
      <color rgb="FF20174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/>
      <right/>
      <top style="medium">
        <color rgb="FF7F7F7F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Fill="1"/>
    <xf numFmtId="0" fontId="4" fillId="2" borderId="0" xfId="0" applyFont="1" applyFill="1" applyAlignment="1">
      <alignment wrapText="1"/>
    </xf>
    <xf numFmtId="0" fontId="0" fillId="5" borderId="0" xfId="0" applyFill="1"/>
    <xf numFmtId="0" fontId="5" fillId="2" borderId="0" xfId="0" applyFont="1" applyFill="1" applyBorder="1" applyAlignment="1">
      <alignment wrapText="1" readingOrder="1"/>
    </xf>
    <xf numFmtId="0" fontId="4" fillId="2" borderId="0" xfId="0" applyFont="1" applyFill="1" applyBorder="1" applyAlignment="1">
      <alignment wrapText="1"/>
    </xf>
    <xf numFmtId="0" fontId="0" fillId="6" borderId="0" xfId="0" applyFill="1" applyBorder="1"/>
    <xf numFmtId="0" fontId="3" fillId="6" borderId="3" xfId="0" applyFont="1" applyFill="1" applyBorder="1" applyAlignment="1">
      <alignment horizontal="center" wrapText="1" readingOrder="1"/>
    </xf>
    <xf numFmtId="0" fontId="2" fillId="6" borderId="0" xfId="0" applyFont="1" applyFill="1" applyAlignment="1">
      <alignment wrapText="1"/>
    </xf>
    <xf numFmtId="0" fontId="0" fillId="6" borderId="0" xfId="0" applyFill="1"/>
    <xf numFmtId="0" fontId="7" fillId="0" borderId="0" xfId="0" applyFont="1" applyAlignment="1">
      <alignment horizontal="left" wrapText="1" readingOrder="1"/>
    </xf>
    <xf numFmtId="0" fontId="8" fillId="0" borderId="1" xfId="0" applyFont="1" applyBorder="1" applyAlignment="1">
      <alignment horizontal="center" wrapText="1" readingOrder="1"/>
    </xf>
    <xf numFmtId="0" fontId="2" fillId="0" borderId="0" xfId="0" applyFont="1" applyAlignment="1">
      <alignment wrapText="1"/>
    </xf>
    <xf numFmtId="0" fontId="12" fillId="0" borderId="0" xfId="0" applyFont="1" applyBorder="1" applyAlignment="1">
      <alignment horizontal="left" wrapText="1" readingOrder="1"/>
    </xf>
    <xf numFmtId="0" fontId="13" fillId="0" borderId="0" xfId="0" applyFont="1" applyBorder="1" applyAlignment="1">
      <alignment wrapText="1"/>
    </xf>
    <xf numFmtId="0" fontId="14" fillId="0" borderId="0" xfId="0" applyFont="1" applyAlignment="1">
      <alignment horizontal="left" wrapText="1" readingOrder="1"/>
    </xf>
    <xf numFmtId="0" fontId="15" fillId="0" borderId="1" xfId="0" applyFont="1" applyBorder="1" applyAlignment="1">
      <alignment horizontal="center" wrapText="1" readingOrder="1"/>
    </xf>
    <xf numFmtId="0" fontId="6" fillId="2" borderId="0" xfId="0" applyFont="1" applyFill="1" applyAlignment="1">
      <alignment wrapText="1"/>
    </xf>
    <xf numFmtId="0" fontId="0" fillId="0" borderId="0" xfId="0" applyFill="1" applyBorder="1"/>
    <xf numFmtId="165" fontId="7" fillId="3" borderId="0" xfId="1" applyNumberFormat="1" applyFont="1" applyFill="1" applyAlignment="1">
      <alignment horizontal="right" wrapText="1" readingOrder="1"/>
    </xf>
    <xf numFmtId="0" fontId="7" fillId="0" borderId="0" xfId="0" applyFont="1" applyFill="1" applyAlignment="1">
      <alignment horizontal="left" wrapText="1" readingOrder="1"/>
    </xf>
    <xf numFmtId="165" fontId="7" fillId="0" borderId="0" xfId="1" applyNumberFormat="1" applyFont="1" applyFill="1" applyAlignment="1">
      <alignment horizontal="right" wrapText="1" readingOrder="1"/>
    </xf>
    <xf numFmtId="0" fontId="10" fillId="0" borderId="0" xfId="0" applyFont="1" applyFill="1" applyAlignment="1">
      <alignment horizontal="left" wrapText="1" readingOrder="1"/>
    </xf>
    <xf numFmtId="0" fontId="8" fillId="6" borderId="1" xfId="0" applyFont="1" applyFill="1" applyBorder="1" applyAlignment="1">
      <alignment horizontal="center" wrapText="1" readingOrder="1"/>
    </xf>
    <xf numFmtId="165" fontId="7" fillId="0" borderId="0" xfId="1" applyNumberFormat="1" applyFont="1" applyFill="1" applyBorder="1" applyAlignment="1">
      <alignment horizontal="right" wrapText="1" readingOrder="1"/>
    </xf>
    <xf numFmtId="0" fontId="7" fillId="3" borderId="0" xfId="0" applyFont="1" applyFill="1" applyAlignment="1">
      <alignment horizontal="left" wrapText="1" indent="1" readingOrder="1"/>
    </xf>
    <xf numFmtId="0" fontId="7" fillId="0" borderId="0" xfId="0" applyFont="1" applyFill="1" applyAlignment="1">
      <alignment horizontal="left" wrapText="1" indent="1" readingOrder="1"/>
    </xf>
    <xf numFmtId="164" fontId="10" fillId="0" borderId="0" xfId="2" applyNumberFormat="1" applyFont="1" applyFill="1" applyAlignment="1">
      <alignment horizontal="right" wrapText="1" readingOrder="1"/>
    </xf>
    <xf numFmtId="164" fontId="7" fillId="0" borderId="0" xfId="2" applyNumberFormat="1" applyFont="1" applyBorder="1" applyAlignment="1">
      <alignment horizontal="left" readingOrder="1"/>
    </xf>
    <xf numFmtId="164" fontId="10" fillId="0" borderId="0" xfId="2" applyNumberFormat="1" applyFont="1" applyBorder="1" applyAlignment="1">
      <alignment horizontal="left" readingOrder="1"/>
    </xf>
    <xf numFmtId="164" fontId="2" fillId="0" borderId="0" xfId="2" applyNumberFormat="1" applyFont="1" applyBorder="1" applyAlignment="1">
      <alignment horizontal="left" readingOrder="1"/>
    </xf>
    <xf numFmtId="0" fontId="17" fillId="0" borderId="0" xfId="0" applyFont="1" applyFill="1" applyAlignment="1">
      <alignment horizontal="left" wrapText="1" readingOrder="1"/>
    </xf>
    <xf numFmtId="165" fontId="17" fillId="0" borderId="0" xfId="1" applyNumberFormat="1" applyFont="1" applyFill="1" applyAlignment="1">
      <alignment horizontal="right" wrapText="1" readingOrder="1"/>
    </xf>
    <xf numFmtId="165" fontId="14" fillId="0" borderId="0" xfId="1" applyNumberFormat="1" applyFont="1" applyFill="1" applyAlignment="1">
      <alignment horizontal="right" wrapText="1" readingOrder="1"/>
    </xf>
    <xf numFmtId="0" fontId="14" fillId="0" borderId="0" xfId="0" applyFont="1" applyFill="1" applyAlignment="1">
      <alignment horizontal="left" wrapText="1" readingOrder="1"/>
    </xf>
    <xf numFmtId="164" fontId="14" fillId="0" borderId="0" xfId="2" applyNumberFormat="1" applyFont="1" applyFill="1" applyAlignment="1">
      <alignment horizontal="right" wrapText="1" readingOrder="1"/>
    </xf>
    <xf numFmtId="0" fontId="17" fillId="4" borderId="0" xfId="0" applyFont="1" applyFill="1" applyAlignment="1">
      <alignment horizontal="left" wrapText="1" readingOrder="1"/>
    </xf>
    <xf numFmtId="165" fontId="17" fillId="4" borderId="0" xfId="1" applyNumberFormat="1" applyFont="1" applyFill="1" applyAlignment="1">
      <alignment horizontal="right" wrapText="1" readingOrder="1"/>
    </xf>
    <xf numFmtId="165" fontId="14" fillId="4" borderId="0" xfId="1" applyNumberFormat="1" applyFont="1" applyFill="1" applyAlignment="1">
      <alignment horizontal="right" wrapText="1" readingOrder="1"/>
    </xf>
    <xf numFmtId="0" fontId="14" fillId="4" borderId="0" xfId="0" applyFont="1" applyFill="1" applyAlignment="1">
      <alignment horizontal="left" wrapText="1" readingOrder="1"/>
    </xf>
    <xf numFmtId="0" fontId="11" fillId="0" borderId="0" xfId="0" applyFont="1" applyFill="1" applyBorder="1" applyAlignment="1">
      <alignment horizontal="left" wrapText="1" readingOrder="1"/>
    </xf>
    <xf numFmtId="164" fontId="2" fillId="0" borderId="0" xfId="2" applyNumberFormat="1" applyFont="1" applyFill="1" applyBorder="1" applyAlignment="1">
      <alignment horizontal="left" readingOrder="1"/>
    </xf>
    <xf numFmtId="0" fontId="12" fillId="0" borderId="0" xfId="0" applyFont="1" applyFill="1" applyBorder="1" applyAlignment="1">
      <alignment horizontal="left" wrapText="1" readingOrder="1"/>
    </xf>
    <xf numFmtId="164" fontId="10" fillId="0" borderId="0" xfId="2" applyNumberFormat="1" applyFont="1" applyFill="1" applyBorder="1" applyAlignment="1">
      <alignment horizontal="left" readingOrder="1"/>
    </xf>
    <xf numFmtId="0" fontId="11" fillId="4" borderId="0" xfId="0" applyFont="1" applyFill="1" applyBorder="1" applyAlignment="1">
      <alignment horizontal="left" wrapText="1" readingOrder="1"/>
    </xf>
    <xf numFmtId="164" fontId="7" fillId="4" borderId="0" xfId="2" applyNumberFormat="1" applyFont="1" applyFill="1" applyBorder="1" applyAlignment="1">
      <alignment horizontal="left" readingOrder="1"/>
    </xf>
    <xf numFmtId="164" fontId="2" fillId="4" borderId="0" xfId="2" applyNumberFormat="1" applyFont="1" applyFill="1" applyBorder="1" applyAlignment="1">
      <alignment horizontal="left" readingOrder="1"/>
    </xf>
    <xf numFmtId="0" fontId="12" fillId="4" borderId="0" xfId="0" applyFont="1" applyFill="1" applyBorder="1" applyAlignment="1">
      <alignment horizontal="left" wrapText="1" readingOrder="1"/>
    </xf>
    <xf numFmtId="164" fontId="10" fillId="4" borderId="0" xfId="2" applyNumberFormat="1" applyFont="1" applyFill="1" applyBorder="1" applyAlignment="1">
      <alignment horizontal="left" readingOrder="1"/>
    </xf>
    <xf numFmtId="0" fontId="21" fillId="0" borderId="0" xfId="0" applyFont="1"/>
    <xf numFmtId="0" fontId="0" fillId="0" borderId="0" xfId="0" applyFont="1"/>
    <xf numFmtId="0" fontId="23" fillId="0" borderId="0" xfId="0" applyFont="1" applyAlignment="1">
      <alignment horizontal="center"/>
    </xf>
    <xf numFmtId="0" fontId="22" fillId="2" borderId="0" xfId="0" applyFont="1" applyFill="1" applyBorder="1" applyAlignment="1">
      <alignment horizontal="center" wrapText="1" readingOrder="1"/>
    </xf>
    <xf numFmtId="165" fontId="10" fillId="0" borderId="0" xfId="2" applyNumberFormat="1" applyFont="1" applyBorder="1" applyAlignment="1">
      <alignment horizontal="left" readingOrder="1"/>
    </xf>
    <xf numFmtId="165" fontId="10" fillId="0" borderId="0" xfId="2" applyNumberFormat="1" applyFont="1" applyFill="1" applyBorder="1" applyAlignment="1">
      <alignment horizontal="left" readingOrder="1"/>
    </xf>
    <xf numFmtId="165" fontId="7" fillId="4" borderId="0" xfId="2" applyNumberFormat="1" applyFont="1" applyFill="1" applyBorder="1" applyAlignment="1">
      <alignment horizontal="left" readingOrder="1"/>
    </xf>
    <xf numFmtId="165" fontId="10" fillId="4" borderId="0" xfId="2" applyNumberFormat="1" applyFont="1" applyFill="1" applyBorder="1" applyAlignment="1">
      <alignment horizontal="left" readingOrder="1"/>
    </xf>
    <xf numFmtId="164" fontId="14" fillId="4" borderId="0" xfId="2" applyNumberFormat="1" applyFont="1" applyFill="1" applyAlignment="1">
      <alignment horizontal="right" wrapText="1" readingOrder="1"/>
    </xf>
    <xf numFmtId="0" fontId="23" fillId="6" borderId="0" xfId="0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0" fontId="23" fillId="6" borderId="0" xfId="0" applyFont="1" applyFill="1" applyAlignment="1"/>
    <xf numFmtId="0" fontId="0" fillId="5" borderId="0" xfId="0" applyFill="1" applyBorder="1"/>
    <xf numFmtId="0" fontId="23" fillId="5" borderId="0" xfId="0" applyFont="1" applyFill="1" applyAlignment="1">
      <alignment horizontal="center"/>
    </xf>
    <xf numFmtId="0" fontId="24" fillId="6" borderId="0" xfId="0" applyFont="1" applyFill="1" applyAlignment="1"/>
    <xf numFmtId="0" fontId="26" fillId="5" borderId="0" xfId="0" applyFont="1" applyFill="1"/>
    <xf numFmtId="0" fontId="27" fillId="5" borderId="0" xfId="0" applyFont="1" applyFill="1"/>
    <xf numFmtId="0" fontId="0" fillId="0" borderId="0" xfId="0"/>
    <xf numFmtId="164" fontId="7" fillId="0" borderId="0" xfId="2" applyNumberFormat="1" applyFont="1" applyFill="1" applyBorder="1" applyAlignment="1">
      <alignment horizontal="left" readingOrder="1"/>
    </xf>
    <xf numFmtId="165" fontId="7" fillId="0" borderId="0" xfId="2" applyNumberFormat="1" applyFont="1" applyBorder="1" applyAlignment="1">
      <alignment horizontal="left" readingOrder="1"/>
    </xf>
    <xf numFmtId="165" fontId="7" fillId="0" borderId="0" xfId="2" applyNumberFormat="1" applyFont="1" applyFill="1" applyBorder="1" applyAlignment="1">
      <alignment horizontal="left" readingOrder="1"/>
    </xf>
    <xf numFmtId="0" fontId="28" fillId="0" borderId="0" xfId="0" applyFont="1"/>
    <xf numFmtId="0" fontId="28" fillId="5" borderId="0" xfId="0" applyFont="1" applyFill="1"/>
    <xf numFmtId="0" fontId="29" fillId="5" borderId="0" xfId="0" applyFont="1" applyFill="1" applyAlignment="1"/>
    <xf numFmtId="0" fontId="29" fillId="5" borderId="0" xfId="0" applyFont="1" applyFill="1" applyAlignment="1">
      <alignment horizontal="center"/>
    </xf>
    <xf numFmtId="0" fontId="24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wrapText="1"/>
    </xf>
    <xf numFmtId="44" fontId="7" fillId="0" borderId="0" xfId="2" applyNumberFormat="1" applyFont="1" applyFill="1"/>
    <xf numFmtId="0" fontId="7" fillId="0" borderId="0" xfId="0" applyFont="1" applyAlignment="1">
      <alignment horizontal="left" vertical="center" readingOrder="1"/>
    </xf>
    <xf numFmtId="0" fontId="7" fillId="5" borderId="0" xfId="0" applyFont="1" applyFill="1"/>
    <xf numFmtId="0" fontId="7" fillId="5" borderId="0" xfId="0" applyFont="1" applyFill="1" applyAlignment="1">
      <alignment horizontal="center" wrapText="1"/>
    </xf>
    <xf numFmtId="0" fontId="30" fillId="0" borderId="0" xfId="0" applyFont="1"/>
    <xf numFmtId="164" fontId="5" fillId="0" borderId="0" xfId="2" applyNumberFormat="1" applyFont="1" applyFill="1" applyBorder="1" applyAlignment="1">
      <alignment horizontal="right" wrapText="1" readingOrder="1"/>
    </xf>
    <xf numFmtId="0" fontId="31" fillId="4" borderId="0" xfId="0" applyFont="1" applyFill="1" applyBorder="1" applyAlignment="1">
      <alignment horizontal="left" wrapText="1" readingOrder="1"/>
    </xf>
    <xf numFmtId="165" fontId="31" fillId="4" borderId="0" xfId="1" applyNumberFormat="1" applyFont="1" applyFill="1" applyBorder="1" applyAlignment="1">
      <alignment horizontal="right" wrapText="1" readingOrder="1"/>
    </xf>
    <xf numFmtId="0" fontId="31" fillId="0" borderId="0" xfId="0" applyFont="1" applyFill="1" applyBorder="1" applyAlignment="1">
      <alignment horizontal="left" wrapText="1" readingOrder="1"/>
    </xf>
    <xf numFmtId="165" fontId="31" fillId="0" borderId="0" xfId="1" applyNumberFormat="1" applyFont="1" applyFill="1" applyBorder="1" applyAlignment="1">
      <alignment horizontal="right" wrapText="1" readingOrder="1"/>
    </xf>
    <xf numFmtId="0" fontId="31" fillId="3" borderId="0" xfId="0" applyFont="1" applyFill="1" applyBorder="1" applyAlignment="1">
      <alignment horizontal="left" wrapText="1" readingOrder="1"/>
    </xf>
    <xf numFmtId="165" fontId="31" fillId="3" borderId="0" xfId="1" applyNumberFormat="1" applyFont="1" applyFill="1" applyBorder="1" applyAlignment="1">
      <alignment horizontal="right" wrapText="1" readingOrder="1"/>
    </xf>
    <xf numFmtId="0" fontId="30" fillId="5" borderId="0" xfId="0" applyFont="1" applyFill="1"/>
    <xf numFmtId="0" fontId="33" fillId="5" borderId="0" xfId="0" applyFont="1" applyFill="1"/>
    <xf numFmtId="0" fontId="34" fillId="0" borderId="0" xfId="0" applyFont="1" applyAlignment="1">
      <alignment horizontal="left" vertical="center" readingOrder="1"/>
    </xf>
    <xf numFmtId="44" fontId="10" fillId="0" borderId="0" xfId="2" applyNumberFormat="1" applyFont="1" applyFill="1"/>
    <xf numFmtId="44" fontId="10" fillId="0" borderId="0" xfId="2" applyFont="1" applyFill="1"/>
    <xf numFmtId="0" fontId="25" fillId="2" borderId="0" xfId="0" applyFont="1" applyFill="1" applyBorder="1" applyAlignment="1">
      <alignment horizontal="left" wrapText="1" readingOrder="1"/>
    </xf>
    <xf numFmtId="0" fontId="10" fillId="3" borderId="0" xfId="0" applyFont="1" applyFill="1" applyAlignment="1">
      <alignment wrapText="1" readingOrder="1"/>
    </xf>
    <xf numFmtId="164" fontId="10" fillId="3" borderId="0" xfId="2" applyNumberFormat="1" applyFont="1" applyFill="1" applyBorder="1" applyAlignment="1">
      <alignment horizontal="right" wrapText="1" readingOrder="1"/>
    </xf>
    <xf numFmtId="0" fontId="7" fillId="0" borderId="0" xfId="0" applyFont="1" applyFill="1" applyAlignment="1">
      <alignment wrapText="1" readingOrder="1"/>
    </xf>
    <xf numFmtId="164" fontId="7" fillId="0" borderId="0" xfId="2" applyNumberFormat="1" applyFont="1" applyFill="1" applyBorder="1" applyAlignment="1">
      <alignment horizontal="right" wrapText="1" readingOrder="1"/>
    </xf>
    <xf numFmtId="43" fontId="7" fillId="0" borderId="0" xfId="1" applyFont="1" applyFill="1" applyBorder="1" applyAlignment="1">
      <alignment horizontal="right" wrapText="1" readingOrder="1"/>
    </xf>
    <xf numFmtId="165" fontId="7" fillId="3" borderId="0" xfId="1" applyNumberFormat="1" applyFont="1" applyFill="1" applyBorder="1" applyAlignment="1">
      <alignment horizontal="right" wrapText="1" readingOrder="1"/>
    </xf>
    <xf numFmtId="44" fontId="10" fillId="3" borderId="0" xfId="2" applyFont="1" applyFill="1" applyBorder="1" applyAlignment="1">
      <alignment horizontal="right" wrapText="1" readingOrder="1"/>
    </xf>
    <xf numFmtId="0" fontId="0" fillId="0" borderId="0" xfId="0" applyFont="1" applyFill="1"/>
    <xf numFmtId="0" fontId="14" fillId="3" borderId="0" xfId="0" applyFont="1" applyFill="1" applyAlignment="1">
      <alignment horizontal="left" wrapText="1" readingOrder="1"/>
    </xf>
    <xf numFmtId="164" fontId="14" fillId="3" borderId="0" xfId="2" applyNumberFormat="1" applyFont="1" applyFill="1" applyAlignment="1">
      <alignment horizontal="right" wrapText="1" readingOrder="1"/>
    </xf>
    <xf numFmtId="44" fontId="14" fillId="3" borderId="0" xfId="2" applyNumberFormat="1" applyFont="1" applyFill="1" applyAlignment="1">
      <alignment horizontal="right" wrapText="1" readingOrder="1"/>
    </xf>
    <xf numFmtId="164" fontId="7" fillId="0" borderId="0" xfId="2" applyNumberFormat="1" applyFont="1" applyFill="1"/>
    <xf numFmtId="165" fontId="7" fillId="0" borderId="0" xfId="1" applyNumberFormat="1" applyFont="1" applyFill="1"/>
    <xf numFmtId="164" fontId="7" fillId="0" borderId="6" xfId="2" applyNumberFormat="1" applyFont="1" applyFill="1" applyBorder="1"/>
    <xf numFmtId="164" fontId="10" fillId="0" borderId="7" xfId="1" applyNumberFormat="1" applyFont="1" applyFill="1" applyBorder="1"/>
    <xf numFmtId="164" fontId="7" fillId="0" borderId="7" xfId="1" applyNumberFormat="1" applyFont="1" applyFill="1" applyBorder="1"/>
    <xf numFmtId="165" fontId="10" fillId="0" borderId="0" xfId="1" applyNumberFormat="1" applyFont="1" applyFill="1"/>
    <xf numFmtId="165" fontId="10" fillId="0" borderId="7" xfId="1" applyNumberFormat="1" applyFont="1" applyFill="1" applyBorder="1"/>
    <xf numFmtId="165" fontId="7" fillId="0" borderId="7" xfId="1" applyNumberFormat="1" applyFont="1" applyFill="1" applyBorder="1"/>
    <xf numFmtId="164" fontId="10" fillId="0" borderId="6" xfId="2" applyNumberFormat="1" applyFont="1" applyFill="1" applyBorder="1"/>
    <xf numFmtId="0" fontId="10" fillId="0" borderId="0" xfId="0" applyFont="1" applyFill="1"/>
    <xf numFmtId="0" fontId="7" fillId="0" borderId="0" xfId="0" applyFont="1" applyFill="1"/>
    <xf numFmtId="164" fontId="10" fillId="0" borderId="0" xfId="1" applyNumberFormat="1" applyFont="1" applyFill="1"/>
    <xf numFmtId="164" fontId="7" fillId="0" borderId="0" xfId="1" applyNumberFormat="1" applyFont="1" applyFill="1"/>
    <xf numFmtId="164" fontId="37" fillId="0" borderId="0" xfId="2" applyNumberFormat="1" applyFont="1" applyBorder="1" applyAlignment="1">
      <alignment horizontal="left" readingOrder="1"/>
    </xf>
    <xf numFmtId="164" fontId="37" fillId="4" borderId="0" xfId="2" applyNumberFormat="1" applyFont="1" applyFill="1" applyBorder="1" applyAlignment="1">
      <alignment horizontal="left" readingOrder="1"/>
    </xf>
    <xf numFmtId="164" fontId="37" fillId="0" borderId="0" xfId="2" applyNumberFormat="1" applyFont="1" applyFill="1" applyBorder="1" applyAlignment="1">
      <alignment horizontal="left" readingOrder="1"/>
    </xf>
    <xf numFmtId="0" fontId="36" fillId="0" borderId="0" xfId="0" applyFont="1"/>
    <xf numFmtId="165" fontId="7" fillId="0" borderId="0" xfId="1" applyNumberFormat="1" applyFont="1" applyFill="1"/>
    <xf numFmtId="0" fontId="8" fillId="6" borderId="1" xfId="0" applyNumberFormat="1" applyFont="1" applyFill="1" applyBorder="1" applyAlignment="1">
      <alignment horizontal="center" wrapText="1" readingOrder="1"/>
    </xf>
    <xf numFmtId="165" fontId="7" fillId="0" borderId="0" xfId="1" applyNumberFormat="1" applyFont="1" applyFill="1" applyBorder="1"/>
    <xf numFmtId="0" fontId="34" fillId="0" borderId="0" xfId="0" applyFont="1" applyFill="1" applyAlignment="1">
      <alignment horizontal="left" vertical="center" readingOrder="1"/>
    </xf>
    <xf numFmtId="0" fontId="14" fillId="3" borderId="0" xfId="0" applyFont="1" applyFill="1" applyAlignment="1">
      <alignment horizontal="left" vertical="top" wrapText="1" readingOrder="1"/>
    </xf>
    <xf numFmtId="0" fontId="24" fillId="6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Alignment="1"/>
    <xf numFmtId="0" fontId="24" fillId="6" borderId="0" xfId="0" applyFont="1" applyFill="1" applyAlignment="1">
      <alignment horizontal="left"/>
    </xf>
    <xf numFmtId="0" fontId="7" fillId="0" borderId="0" xfId="0" applyFont="1" applyBorder="1" applyAlignment="1"/>
    <xf numFmtId="0" fontId="7" fillId="0" borderId="0" xfId="0" applyFont="1" applyBorder="1" applyAlignment="1">
      <alignment vertical="center"/>
    </xf>
    <xf numFmtId="164" fontId="7" fillId="0" borderId="0" xfId="2" applyNumberFormat="1" applyFont="1" applyBorder="1"/>
    <xf numFmtId="164" fontId="7" fillId="5" borderId="0" xfId="2" applyNumberFormat="1" applyFont="1" applyFill="1" applyBorder="1"/>
    <xf numFmtId="164" fontId="7" fillId="0" borderId="0" xfId="2" applyNumberFormat="1" applyFont="1" applyFill="1" applyBorder="1"/>
    <xf numFmtId="44" fontId="7" fillId="0" borderId="0" xfId="2" applyFont="1" applyFill="1"/>
    <xf numFmtId="0" fontId="40" fillId="5" borderId="0" xfId="0" applyFont="1" applyFill="1" applyAlignment="1"/>
    <xf numFmtId="0" fontId="41" fillId="6" borderId="0" xfId="0" applyFont="1" applyFill="1" applyAlignment="1"/>
    <xf numFmtId="0" fontId="7" fillId="5" borderId="0" xfId="0" applyFont="1" applyFill="1" applyBorder="1" applyAlignment="1"/>
    <xf numFmtId="0" fontId="5" fillId="3" borderId="0" xfId="0" applyFont="1" applyFill="1" applyBorder="1" applyAlignment="1">
      <alignment wrapText="1" readingOrder="1"/>
    </xf>
    <xf numFmtId="164" fontId="5" fillId="3" borderId="0" xfId="2" applyNumberFormat="1" applyFont="1" applyFill="1" applyBorder="1" applyAlignment="1">
      <alignment horizontal="right" wrapText="1" readingOrder="1"/>
    </xf>
    <xf numFmtId="0" fontId="32" fillId="0" borderId="0" xfId="0" applyFont="1" applyFill="1" applyBorder="1" applyAlignment="1">
      <alignment horizontal="left" wrapText="1" readingOrder="1"/>
    </xf>
    <xf numFmtId="166" fontId="32" fillId="0" borderId="0" xfId="3" applyNumberFormat="1" applyFont="1" applyFill="1" applyBorder="1" applyAlignment="1">
      <alignment horizontal="right" wrapText="1" readingOrder="1"/>
    </xf>
    <xf numFmtId="0" fontId="24" fillId="5" borderId="0" xfId="0" applyFont="1" applyFill="1" applyAlignment="1"/>
    <xf numFmtId="0" fontId="7" fillId="0" borderId="0" xfId="0" applyFont="1" applyAlignment="1">
      <alignment vertical="center" readingOrder="1"/>
    </xf>
    <xf numFmtId="0" fontId="7" fillId="0" borderId="0" xfId="0" applyFont="1" applyFill="1" applyAlignment="1">
      <alignment vertical="center" wrapText="1" readingOrder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6" fillId="0" borderId="0" xfId="0" applyFont="1" applyFill="1"/>
    <xf numFmtId="0" fontId="10" fillId="0" borderId="0" xfId="0" applyFont="1" applyFill="1" applyAlignment="1">
      <alignment horizontal="center" wrapText="1"/>
    </xf>
    <xf numFmtId="0" fontId="24" fillId="2" borderId="0" xfId="0" applyFont="1" applyFill="1" applyBorder="1" applyAlignment="1">
      <alignment horizontal="left" readingOrder="1"/>
    </xf>
    <xf numFmtId="166" fontId="42" fillId="0" borderId="0" xfId="3" applyNumberFormat="1" applyFont="1" applyFill="1" applyBorder="1"/>
    <xf numFmtId="0" fontId="42" fillId="0" borderId="0" xfId="0" applyFont="1"/>
    <xf numFmtId="164" fontId="42" fillId="0" borderId="0" xfId="2" applyNumberFormat="1" applyFont="1" applyFill="1" applyBorder="1"/>
    <xf numFmtId="0" fontId="7" fillId="5" borderId="0" xfId="0" applyFont="1" applyFill="1" applyBorder="1"/>
    <xf numFmtId="0" fontId="7" fillId="5" borderId="0" xfId="0" applyFont="1" applyFill="1" applyBorder="1" applyAlignment="1">
      <alignment horizontal="center" wrapText="1"/>
    </xf>
    <xf numFmtId="0" fontId="0" fillId="0" borderId="0" xfId="0" applyBorder="1"/>
    <xf numFmtId="0" fontId="7" fillId="0" borderId="0" xfId="0" applyFont="1" applyBorder="1"/>
    <xf numFmtId="0" fontId="7" fillId="0" borderId="0" xfId="0" applyFont="1" applyBorder="1" applyAlignment="1">
      <alignment horizontal="center" wrapText="1"/>
    </xf>
    <xf numFmtId="165" fontId="7" fillId="0" borderId="0" xfId="1" applyNumberFormat="1" applyFont="1" applyBorder="1"/>
    <xf numFmtId="0" fontId="7" fillId="0" borderId="0" xfId="0" applyFont="1" applyBorder="1" applyAlignment="1">
      <alignment horizontal="left" vertical="center" readingOrder="1"/>
    </xf>
    <xf numFmtId="0" fontId="7" fillId="0" borderId="0" xfId="0" applyFont="1" applyFill="1" applyBorder="1" applyAlignment="1">
      <alignment wrapText="1" readingOrder="1"/>
    </xf>
    <xf numFmtId="0" fontId="7" fillId="0" borderId="0" xfId="0" applyFont="1" applyFill="1" applyBorder="1" applyAlignment="1"/>
    <xf numFmtId="0" fontId="7" fillId="0" borderId="0" xfId="0" applyFont="1" applyFill="1" applyAlignment="1">
      <alignment horizontal="center" wrapText="1"/>
    </xf>
    <xf numFmtId="0" fontId="29" fillId="0" borderId="0" xfId="0" applyFont="1" applyFill="1" applyAlignment="1">
      <alignment horizontal="center"/>
    </xf>
    <xf numFmtId="0" fontId="28" fillId="0" borderId="0" xfId="0" applyFont="1" applyFill="1"/>
    <xf numFmtId="0" fontId="29" fillId="0" borderId="0" xfId="0" applyFont="1" applyFill="1" applyAlignment="1"/>
    <xf numFmtId="0" fontId="40" fillId="0" borderId="0" xfId="0" applyFont="1" applyFill="1" applyAlignment="1"/>
    <xf numFmtId="0" fontId="10" fillId="0" borderId="0" xfId="0" applyFont="1" applyFill="1" applyAlignment="1">
      <alignment wrapText="1" readingOrder="1"/>
    </xf>
    <xf numFmtId="164" fontId="10" fillId="0" borderId="0" xfId="2" applyNumberFormat="1" applyFont="1" applyFill="1" applyBorder="1" applyAlignment="1">
      <alignment horizontal="right" wrapText="1" readingOrder="1"/>
    </xf>
    <xf numFmtId="0" fontId="34" fillId="0" borderId="0" xfId="0" applyFont="1" applyFill="1"/>
    <xf numFmtId="0" fontId="17" fillId="3" borderId="0" xfId="0" applyFont="1" applyFill="1" applyAlignment="1">
      <alignment horizontal="left" wrapText="1" readingOrder="1"/>
    </xf>
    <xf numFmtId="165" fontId="17" fillId="3" borderId="0" xfId="1" applyNumberFormat="1" applyFont="1" applyFill="1" applyAlignment="1">
      <alignment horizontal="right" wrapText="1" readingOrder="1"/>
    </xf>
    <xf numFmtId="165" fontId="14" fillId="3" borderId="0" xfId="1" applyNumberFormat="1" applyFont="1" applyFill="1" applyAlignment="1">
      <alignment horizontal="right" wrapText="1" readingOrder="1"/>
    </xf>
    <xf numFmtId="166" fontId="43" fillId="0" borderId="0" xfId="3" applyNumberFormat="1" applyFont="1" applyFill="1" applyBorder="1"/>
    <xf numFmtId="0" fontId="38" fillId="0" borderId="0" xfId="0" applyFont="1" applyFill="1"/>
    <xf numFmtId="0" fontId="34" fillId="0" borderId="0" xfId="0" applyFont="1" applyFill="1" applyAlignment="1"/>
    <xf numFmtId="0" fontId="35" fillId="6" borderId="4" xfId="0" applyFont="1" applyFill="1" applyBorder="1" applyAlignment="1">
      <alignment horizontal="center" vertical="center" wrapText="1" readingOrder="1"/>
    </xf>
    <xf numFmtId="0" fontId="39" fillId="6" borderId="2" xfId="0" applyFont="1" applyFill="1" applyBorder="1" applyAlignment="1">
      <alignment horizontal="center" vertical="center" wrapText="1" readingOrder="1"/>
    </xf>
    <xf numFmtId="0" fontId="7" fillId="5" borderId="5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 readingOrder="1"/>
    </xf>
    <xf numFmtId="0" fontId="16" fillId="2" borderId="2" xfId="0" applyFont="1" applyFill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2F2F2"/>
      <color rgb="FF201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E7:K10"/>
  <sheetViews>
    <sheetView zoomScale="90" zoomScaleNormal="90" workbookViewId="0">
      <selection activeCell="E1" sqref="E1"/>
    </sheetView>
  </sheetViews>
  <sheetFormatPr defaultColWidth="9.140625" defaultRowHeight="15" x14ac:dyDescent="0.25"/>
  <cols>
    <col min="1" max="16384" width="9.140625" style="3"/>
  </cols>
  <sheetData>
    <row r="7" spans="5:11" ht="33.75" x14ac:dyDescent="0.5">
      <c r="E7" s="90" t="s">
        <v>28</v>
      </c>
      <c r="F7" s="89"/>
      <c r="G7" s="89"/>
      <c r="H7" s="89"/>
      <c r="I7" s="89"/>
      <c r="J7" s="89"/>
      <c r="K7" s="89"/>
    </row>
    <row r="8" spans="5:11" ht="33.75" x14ac:dyDescent="0.5">
      <c r="E8" s="90" t="s">
        <v>77</v>
      </c>
      <c r="F8" s="89"/>
      <c r="G8" s="89"/>
      <c r="H8" s="89"/>
      <c r="I8" s="89"/>
      <c r="J8" s="89"/>
      <c r="K8" s="89"/>
    </row>
    <row r="9" spans="5:11" ht="33.75" x14ac:dyDescent="0.5">
      <c r="E9" s="90" t="s">
        <v>29</v>
      </c>
      <c r="F9" s="89"/>
      <c r="G9" s="89"/>
      <c r="H9" s="89"/>
      <c r="I9" s="89"/>
      <c r="J9" s="89"/>
      <c r="K9" s="89"/>
    </row>
    <row r="10" spans="5:11" ht="28.5" x14ac:dyDescent="0.45">
      <c r="E10" s="150" t="s">
        <v>85</v>
      </c>
      <c r="G10" s="64"/>
    </row>
  </sheetData>
  <pageMargins left="0.7" right="0.7" top="0.75" bottom="0.75" header="0.3" footer="0.3"/>
  <pageSetup orientation="portrait" r:id="rId1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H22"/>
  <sheetViews>
    <sheetView showGridLines="0" tabSelected="1" zoomScale="70" zoomScaleNormal="70" workbookViewId="0">
      <selection activeCell="B1" sqref="B1"/>
    </sheetView>
  </sheetViews>
  <sheetFormatPr defaultRowHeight="15" x14ac:dyDescent="0.25"/>
  <cols>
    <col min="1" max="1" width="2.42578125" customWidth="1"/>
    <col min="2" max="2" width="80.7109375" customWidth="1"/>
    <col min="3" max="8" width="17.28515625" customWidth="1"/>
  </cols>
  <sheetData>
    <row r="2" spans="1:8" ht="31.5" x14ac:dyDescent="0.5">
      <c r="A2" s="6"/>
      <c r="B2" s="152" t="s">
        <v>22</v>
      </c>
    </row>
    <row r="3" spans="1:8" s="66" customFormat="1" ht="15.75" customHeight="1" x14ac:dyDescent="0.4">
      <c r="A3" s="6"/>
      <c r="B3" s="94"/>
    </row>
    <row r="4" spans="1:8" s="66" customFormat="1" ht="15.75" customHeight="1" x14ac:dyDescent="0.4">
      <c r="A4" s="6"/>
      <c r="B4" s="94"/>
    </row>
    <row r="5" spans="1:8" s="66" customFormat="1" ht="15.75" customHeight="1" x14ac:dyDescent="0.4">
      <c r="A5" s="6"/>
      <c r="B5" s="94"/>
    </row>
    <row r="6" spans="1:8" ht="15.75" customHeight="1" x14ac:dyDescent="0.4">
      <c r="A6" s="6"/>
      <c r="B6" s="52"/>
    </row>
    <row r="7" spans="1:8" ht="27" customHeight="1" thickBot="1" x14ac:dyDescent="0.35">
      <c r="A7" s="6"/>
      <c r="B7" s="4"/>
      <c r="C7" s="7" t="s">
        <v>48</v>
      </c>
      <c r="D7" s="7" t="s">
        <v>57</v>
      </c>
      <c r="E7" s="7" t="s">
        <v>60</v>
      </c>
      <c r="F7" s="7" t="s">
        <v>68</v>
      </c>
      <c r="G7" s="7" t="s">
        <v>69</v>
      </c>
      <c r="H7" s="7" t="s">
        <v>78</v>
      </c>
    </row>
    <row r="8" spans="1:8" ht="18" customHeight="1" x14ac:dyDescent="0.25">
      <c r="A8" s="6"/>
      <c r="B8" s="5"/>
      <c r="C8" s="179" t="s">
        <v>3</v>
      </c>
      <c r="D8" s="179"/>
      <c r="E8" s="179"/>
      <c r="F8" s="179"/>
      <c r="G8" s="179"/>
      <c r="H8" s="179"/>
    </row>
    <row r="9" spans="1:8" ht="18" x14ac:dyDescent="0.25">
      <c r="A9" s="6"/>
      <c r="B9" s="4" t="s">
        <v>8</v>
      </c>
      <c r="C9" s="82">
        <v>159</v>
      </c>
      <c r="D9" s="82">
        <v>199</v>
      </c>
      <c r="E9" s="82">
        <v>203</v>
      </c>
      <c r="F9" s="82">
        <v>188</v>
      </c>
      <c r="G9" s="82">
        <v>749</v>
      </c>
      <c r="H9" s="82">
        <v>192</v>
      </c>
    </row>
    <row r="10" spans="1:8" ht="17.25" customHeight="1" x14ac:dyDescent="0.25">
      <c r="A10" s="6"/>
      <c r="B10" s="83" t="s">
        <v>86</v>
      </c>
      <c r="C10" s="84">
        <v>17</v>
      </c>
      <c r="D10" s="84">
        <v>8</v>
      </c>
      <c r="E10" s="84">
        <v>7</v>
      </c>
      <c r="F10" s="84">
        <v>5</v>
      </c>
      <c r="G10" s="84">
        <v>37</v>
      </c>
      <c r="H10" s="84">
        <v>2</v>
      </c>
    </row>
    <row r="11" spans="1:8" ht="17.25" customHeight="1" x14ac:dyDescent="0.25">
      <c r="A11" s="6"/>
      <c r="B11" s="85" t="s">
        <v>91</v>
      </c>
      <c r="C11" s="86">
        <v>50</v>
      </c>
      <c r="D11" s="86">
        <v>51</v>
      </c>
      <c r="E11" s="86">
        <v>50</v>
      </c>
      <c r="F11" s="86">
        <v>50</v>
      </c>
      <c r="G11" s="86">
        <v>201</v>
      </c>
      <c r="H11" s="86">
        <v>42</v>
      </c>
    </row>
    <row r="12" spans="1:8" s="1" customFormat="1" ht="17.25" customHeight="1" x14ac:dyDescent="0.25">
      <c r="A12" s="18"/>
      <c r="B12" s="87" t="s">
        <v>56</v>
      </c>
      <c r="C12" s="88">
        <v>3</v>
      </c>
      <c r="D12" s="88">
        <v>2</v>
      </c>
      <c r="E12" s="88">
        <v>2</v>
      </c>
      <c r="F12" s="88">
        <v>3</v>
      </c>
      <c r="G12" s="88">
        <v>10</v>
      </c>
      <c r="H12" s="88">
        <v>3</v>
      </c>
    </row>
    <row r="13" spans="1:8" s="1" customFormat="1" ht="17.25" customHeight="1" x14ac:dyDescent="0.25">
      <c r="A13" s="18"/>
      <c r="B13" s="85" t="s">
        <v>54</v>
      </c>
      <c r="C13" s="86">
        <v>7</v>
      </c>
      <c r="D13" s="86">
        <v>0</v>
      </c>
      <c r="E13" s="86">
        <v>0</v>
      </c>
      <c r="F13" s="86">
        <v>0</v>
      </c>
      <c r="G13" s="86">
        <v>7</v>
      </c>
      <c r="H13" s="86">
        <v>0</v>
      </c>
    </row>
    <row r="14" spans="1:8" s="1" customFormat="1" ht="18" x14ac:dyDescent="0.25">
      <c r="A14" s="18"/>
      <c r="B14" s="141" t="s">
        <v>35</v>
      </c>
      <c r="C14" s="142">
        <v>236</v>
      </c>
      <c r="D14" s="142">
        <f>SUM(D9:D13)</f>
        <v>260</v>
      </c>
      <c r="E14" s="142">
        <v>262</v>
      </c>
      <c r="F14" s="142">
        <v>246</v>
      </c>
      <c r="G14" s="142">
        <v>1004</v>
      </c>
      <c r="H14" s="142">
        <v>239</v>
      </c>
    </row>
    <row r="15" spans="1:8" s="1" customFormat="1" ht="19.5" customHeight="1" x14ac:dyDescent="0.3">
      <c r="A15" s="18"/>
      <c r="B15" s="143" t="s">
        <v>2</v>
      </c>
      <c r="C15" s="144">
        <v>9.7000000000000003E-2</v>
      </c>
      <c r="D15" s="144">
        <v>0.10280743376828787</v>
      </c>
      <c r="E15" s="144">
        <v>0.10199999999999999</v>
      </c>
      <c r="F15" s="144">
        <v>9.2999999999999999E-2</v>
      </c>
      <c r="G15" s="144">
        <v>9.8000000000000004E-2</v>
      </c>
      <c r="H15" s="144">
        <v>9.2999999999999999E-2</v>
      </c>
    </row>
    <row r="16" spans="1:8" x14ac:dyDescent="0.25">
      <c r="A16" s="6"/>
      <c r="B16" s="89"/>
    </row>
    <row r="17" spans="1:2" s="1" customFormat="1" x14ac:dyDescent="0.25">
      <c r="A17" s="18"/>
      <c r="B17" s="177" t="s">
        <v>75</v>
      </c>
    </row>
    <row r="18" spans="1:2" x14ac:dyDescent="0.25">
      <c r="A18" s="6"/>
      <c r="B18" s="89"/>
    </row>
    <row r="19" spans="1:2" x14ac:dyDescent="0.25">
      <c r="A19" s="6"/>
      <c r="B19" s="89"/>
    </row>
    <row r="20" spans="1:2" x14ac:dyDescent="0.25">
      <c r="A20" s="6"/>
      <c r="B20" s="89"/>
    </row>
    <row r="21" spans="1:2" x14ac:dyDescent="0.25">
      <c r="B21" s="89"/>
    </row>
    <row r="22" spans="1:2" x14ac:dyDescent="0.25">
      <c r="B22" s="1"/>
    </row>
  </sheetData>
  <customSheetViews>
    <customSheetView guid="{53DCB48B-4F68-4024-9145-D294071FF927}" showPageBreaks="1" fitToPage="1">
      <selection activeCell="C23" sqref="C23"/>
      <pageMargins left="0.7" right="0.7" top="0.75" bottom="0.75" header="0.3" footer="0.3"/>
      <pageSetup scale="58" orientation="landscape" r:id="rId1"/>
    </customSheetView>
    <customSheetView guid="{F10C164C-3902-48FA-903E-F42B48CB88C6}" showPageBreaks="1" showGridLines="0" fitToPage="1">
      <selection activeCell="B19" sqref="B19"/>
      <pageMargins left="0.7" right="0.7" top="0.75" bottom="0.75" header="0.3" footer="0.3"/>
      <pageSetup scale="58" orientation="landscape" r:id="rId2"/>
    </customSheetView>
    <customSheetView guid="{452708E9-9655-4ED1-B6DE-69EDE47156C2}" showGridLines="0">
      <selection activeCell="B22" sqref="B22"/>
      <pageMargins left="0.7" right="0.7" top="0.75" bottom="0.75" header="0.3" footer="0.3"/>
      <pageSetup orientation="portrait" r:id="rId3"/>
    </customSheetView>
  </customSheetViews>
  <mergeCells count="1">
    <mergeCell ref="C8:H8"/>
  </mergeCells>
  <pageMargins left="0.7" right="0.7" top="0.75" bottom="0.75" header="0.3" footer="0.3"/>
  <pageSetup scale="65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H35"/>
  <sheetViews>
    <sheetView showGridLines="0" zoomScaleNormal="100" workbookViewId="0">
      <selection activeCell="B4" sqref="B4:H29"/>
    </sheetView>
  </sheetViews>
  <sheetFormatPr defaultColWidth="9.140625" defaultRowHeight="15" x14ac:dyDescent="0.25"/>
  <cols>
    <col min="1" max="1" width="2.42578125" style="3" customWidth="1"/>
    <col min="2" max="2" width="65.85546875" style="9" customWidth="1"/>
    <col min="3" max="8" width="15.5703125" style="9" customWidth="1"/>
    <col min="9" max="16384" width="9.140625" style="9"/>
  </cols>
  <sheetData>
    <row r="2" spans="2:8" ht="31.5" x14ac:dyDescent="0.5">
      <c r="B2" s="128" t="s">
        <v>23</v>
      </c>
    </row>
    <row r="3" spans="2:8" ht="11.25" customHeight="1" x14ac:dyDescent="0.25"/>
    <row r="4" spans="2:8" ht="24" thickBot="1" x14ac:dyDescent="0.4">
      <c r="B4" s="8"/>
      <c r="C4" s="23" t="s">
        <v>48</v>
      </c>
      <c r="D4" s="23" t="s">
        <v>57</v>
      </c>
      <c r="E4" s="23" t="s">
        <v>60</v>
      </c>
      <c r="F4" s="23" t="s">
        <v>68</v>
      </c>
      <c r="G4" s="124" t="s">
        <v>69</v>
      </c>
      <c r="H4" s="23" t="s">
        <v>78</v>
      </c>
    </row>
    <row r="5" spans="2:8" ht="18" customHeight="1" x14ac:dyDescent="0.25">
      <c r="B5" s="2"/>
      <c r="C5" s="180" t="s">
        <v>36</v>
      </c>
      <c r="D5" s="180"/>
      <c r="E5" s="180"/>
      <c r="F5" s="180"/>
      <c r="G5" s="180"/>
      <c r="H5" s="180"/>
    </row>
    <row r="6" spans="2:8" x14ac:dyDescent="0.25">
      <c r="B6" s="22" t="s">
        <v>35</v>
      </c>
      <c r="C6" s="27">
        <v>236</v>
      </c>
      <c r="D6" s="27">
        <v>260</v>
      </c>
      <c r="E6" s="27">
        <v>262</v>
      </c>
      <c r="F6" s="27">
        <v>246</v>
      </c>
      <c r="G6" s="27">
        <v>1004</v>
      </c>
      <c r="H6" s="27">
        <v>239</v>
      </c>
    </row>
    <row r="7" spans="2:8" ht="15" customHeight="1" x14ac:dyDescent="0.25">
      <c r="B7" s="25" t="s">
        <v>6</v>
      </c>
      <c r="C7" s="19">
        <v>13</v>
      </c>
      <c r="D7" s="19">
        <v>15</v>
      </c>
      <c r="E7" s="19">
        <v>14</v>
      </c>
      <c r="F7" s="19">
        <v>14</v>
      </c>
      <c r="G7" s="19">
        <v>56</v>
      </c>
      <c r="H7" s="19">
        <v>15</v>
      </c>
    </row>
    <row r="8" spans="2:8" ht="15" customHeight="1" x14ac:dyDescent="0.25">
      <c r="B8" s="26" t="s">
        <v>74</v>
      </c>
      <c r="C8" s="21">
        <v>0</v>
      </c>
      <c r="D8" s="21">
        <v>1</v>
      </c>
      <c r="E8" s="21">
        <v>2</v>
      </c>
      <c r="F8" s="21">
        <v>-4</v>
      </c>
      <c r="G8" s="21">
        <v>-1</v>
      </c>
      <c r="H8" s="21">
        <v>4</v>
      </c>
    </row>
    <row r="9" spans="2:8" ht="15" customHeight="1" x14ac:dyDescent="0.25">
      <c r="B9" s="25" t="s">
        <v>92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1</v>
      </c>
    </row>
    <row r="10" spans="2:8" ht="15" customHeight="1" x14ac:dyDescent="0.25">
      <c r="B10" s="22" t="s">
        <v>4</v>
      </c>
      <c r="C10" s="171">
        <v>249</v>
      </c>
      <c r="D10" s="171">
        <v>276</v>
      </c>
      <c r="E10" s="171">
        <v>278</v>
      </c>
      <c r="F10" s="171">
        <v>256</v>
      </c>
      <c r="G10" s="171">
        <v>1059</v>
      </c>
      <c r="H10" s="171">
        <v>259</v>
      </c>
    </row>
    <row r="11" spans="2:8" x14ac:dyDescent="0.25">
      <c r="B11" s="25" t="s">
        <v>6</v>
      </c>
      <c r="C11" s="100">
        <v>-13</v>
      </c>
      <c r="D11" s="100">
        <f>-D7</f>
        <v>-15</v>
      </c>
      <c r="E11" s="100">
        <v>-14</v>
      </c>
      <c r="F11" s="100">
        <v>-14</v>
      </c>
      <c r="G11" s="100">
        <v>-56</v>
      </c>
      <c r="H11" s="100">
        <v>-15</v>
      </c>
    </row>
    <row r="12" spans="2:8" ht="15" customHeight="1" x14ac:dyDescent="0.25">
      <c r="B12" s="26" t="s">
        <v>1</v>
      </c>
      <c r="C12" s="24">
        <v>-34</v>
      </c>
      <c r="D12" s="24">
        <v>-35</v>
      </c>
      <c r="E12" s="24">
        <v>-35</v>
      </c>
      <c r="F12" s="24">
        <v>-34</v>
      </c>
      <c r="G12" s="24">
        <v>-138</v>
      </c>
      <c r="H12" s="24">
        <v>-38</v>
      </c>
    </row>
    <row r="13" spans="2:8" ht="15" customHeight="1" x14ac:dyDescent="0.25">
      <c r="B13" s="25" t="s">
        <v>55</v>
      </c>
      <c r="C13" s="100">
        <v>-43</v>
      </c>
      <c r="D13" s="100">
        <v>-53</v>
      </c>
      <c r="E13" s="100">
        <v>-55</v>
      </c>
      <c r="F13" s="100">
        <v>-43</v>
      </c>
      <c r="G13" s="100">
        <v>-194</v>
      </c>
      <c r="H13" s="100">
        <v>-39</v>
      </c>
    </row>
    <row r="14" spans="2:8" ht="15" customHeight="1" x14ac:dyDescent="0.25">
      <c r="B14" s="26" t="s">
        <v>92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-1</v>
      </c>
    </row>
    <row r="15" spans="2:8" x14ac:dyDescent="0.25">
      <c r="B15" s="95" t="s">
        <v>40</v>
      </c>
      <c r="C15" s="96">
        <v>159</v>
      </c>
      <c r="D15" s="96">
        <f>SUM(D10:D13)</f>
        <v>173</v>
      </c>
      <c r="E15" s="96">
        <v>174</v>
      </c>
      <c r="F15" s="96">
        <v>165</v>
      </c>
      <c r="G15" s="96">
        <v>671</v>
      </c>
      <c r="H15" s="96">
        <v>166</v>
      </c>
    </row>
    <row r="16" spans="2:8" x14ac:dyDescent="0.25">
      <c r="B16" s="97" t="s">
        <v>53</v>
      </c>
      <c r="C16" s="24">
        <v>0</v>
      </c>
      <c r="D16" s="24">
        <v>1</v>
      </c>
      <c r="E16" s="24">
        <v>0</v>
      </c>
      <c r="F16" s="24">
        <v>0</v>
      </c>
      <c r="G16" s="24">
        <v>1</v>
      </c>
      <c r="H16" s="24">
        <v>0</v>
      </c>
    </row>
    <row r="17" spans="2:8" x14ac:dyDescent="0.25">
      <c r="B17" s="95" t="s">
        <v>41</v>
      </c>
      <c r="C17" s="96">
        <v>159</v>
      </c>
      <c r="D17" s="96">
        <f>D15-D16</f>
        <v>172</v>
      </c>
      <c r="E17" s="96">
        <v>174</v>
      </c>
      <c r="F17" s="96">
        <v>165</v>
      </c>
      <c r="G17" s="96">
        <v>670</v>
      </c>
      <c r="H17" s="96">
        <v>166</v>
      </c>
    </row>
    <row r="18" spans="2:8" ht="15" customHeight="1" x14ac:dyDescent="0.25">
      <c r="B18" s="26" t="s">
        <v>86</v>
      </c>
      <c r="C18" s="24">
        <v>-17</v>
      </c>
      <c r="D18" s="24">
        <v>-8</v>
      </c>
      <c r="E18" s="24">
        <v>-7</v>
      </c>
      <c r="F18" s="24">
        <v>-5</v>
      </c>
      <c r="G18" s="24">
        <v>-37</v>
      </c>
      <c r="H18" s="24">
        <v>-2</v>
      </c>
    </row>
    <row r="19" spans="2:8" ht="15" customHeight="1" x14ac:dyDescent="0.25">
      <c r="B19" s="25" t="s">
        <v>91</v>
      </c>
      <c r="C19" s="100">
        <v>-50</v>
      </c>
      <c r="D19" s="100">
        <v>-51</v>
      </c>
      <c r="E19" s="100">
        <v>-50</v>
      </c>
      <c r="F19" s="100">
        <v>-50</v>
      </c>
      <c r="G19" s="100">
        <v>-201</v>
      </c>
      <c r="H19" s="100">
        <v>-42</v>
      </c>
    </row>
    <row r="20" spans="2:8" ht="15" customHeight="1" x14ac:dyDescent="0.25">
      <c r="B20" s="26" t="s">
        <v>84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88</v>
      </c>
    </row>
    <row r="21" spans="2:8" s="1" customFormat="1" ht="15" customHeight="1" x14ac:dyDescent="0.25">
      <c r="B21" s="25" t="s">
        <v>56</v>
      </c>
      <c r="C21" s="100">
        <v>-3</v>
      </c>
      <c r="D21" s="100">
        <v>-2</v>
      </c>
      <c r="E21" s="100">
        <v>-2</v>
      </c>
      <c r="F21" s="100">
        <v>-3</v>
      </c>
      <c r="G21" s="100">
        <v>-10</v>
      </c>
      <c r="H21" s="100">
        <v>-3</v>
      </c>
    </row>
    <row r="22" spans="2:8" s="1" customFormat="1" ht="15" customHeight="1" x14ac:dyDescent="0.25">
      <c r="B22" s="26" t="s">
        <v>54</v>
      </c>
      <c r="C22" s="24">
        <v>-7</v>
      </c>
      <c r="D22" s="24">
        <v>0</v>
      </c>
      <c r="E22" s="24">
        <v>0</v>
      </c>
      <c r="F22" s="24">
        <v>0</v>
      </c>
      <c r="G22" s="24">
        <v>-7</v>
      </c>
      <c r="H22" s="24">
        <v>0</v>
      </c>
    </row>
    <row r="23" spans="2:8" x14ac:dyDescent="0.25">
      <c r="B23" s="25" t="s">
        <v>49</v>
      </c>
      <c r="C23" s="100">
        <v>20</v>
      </c>
      <c r="D23" s="100">
        <v>33</v>
      </c>
      <c r="E23" s="100">
        <v>32</v>
      </c>
      <c r="F23" s="100">
        <v>81</v>
      </c>
      <c r="G23" s="100">
        <v>166</v>
      </c>
      <c r="H23" s="100">
        <v>-18</v>
      </c>
    </row>
    <row r="24" spans="2:8" s="1" customFormat="1" x14ac:dyDescent="0.25">
      <c r="B24" s="170" t="s">
        <v>24</v>
      </c>
      <c r="C24" s="171">
        <v>102</v>
      </c>
      <c r="D24" s="171">
        <f>SUM(D17:D22)+D23</f>
        <v>144</v>
      </c>
      <c r="E24" s="171">
        <v>147</v>
      </c>
      <c r="F24" s="171">
        <v>188</v>
      </c>
      <c r="G24" s="171">
        <v>581</v>
      </c>
      <c r="H24" s="171">
        <v>189</v>
      </c>
    </row>
    <row r="25" spans="2:8" x14ac:dyDescent="0.25">
      <c r="B25" s="97"/>
      <c r="C25" s="98"/>
      <c r="D25" s="98"/>
      <c r="E25" s="98"/>
      <c r="F25" s="98"/>
      <c r="G25" s="98"/>
      <c r="H25" s="98"/>
    </row>
    <row r="26" spans="2:8" s="1" customFormat="1" x14ac:dyDescent="0.25">
      <c r="B26" s="95" t="s">
        <v>42</v>
      </c>
      <c r="C26" s="101">
        <v>1.03</v>
      </c>
      <c r="D26" s="101">
        <f>D17/D29</f>
        <v>1.1168831168831168</v>
      </c>
      <c r="E26" s="101">
        <v>1.1399999999999999</v>
      </c>
      <c r="F26" s="101">
        <v>1.1000000000000001</v>
      </c>
      <c r="G26" s="101">
        <v>4.38</v>
      </c>
      <c r="H26" s="101">
        <v>1.1299999999999999</v>
      </c>
    </row>
    <row r="27" spans="2:8" ht="15" customHeight="1" x14ac:dyDescent="0.25">
      <c r="B27" s="26" t="s">
        <v>43</v>
      </c>
      <c r="C27" s="99">
        <v>-0.37</v>
      </c>
      <c r="D27" s="99">
        <v>-0.18</v>
      </c>
      <c r="E27" s="99">
        <v>-0.18</v>
      </c>
      <c r="F27" s="99">
        <v>0.15</v>
      </c>
      <c r="G27" s="99">
        <v>-0.57999999999999996</v>
      </c>
      <c r="H27" s="99">
        <v>0.16</v>
      </c>
    </row>
    <row r="28" spans="2:8" s="1" customFormat="1" x14ac:dyDescent="0.25">
      <c r="B28" s="95" t="s">
        <v>44</v>
      </c>
      <c r="C28" s="101">
        <v>0.66</v>
      </c>
      <c r="D28" s="101">
        <f>SUM(D26:D27)</f>
        <v>0.93688311688311687</v>
      </c>
      <c r="E28" s="101">
        <v>0.96</v>
      </c>
      <c r="F28" s="101">
        <v>1.25</v>
      </c>
      <c r="G28" s="101">
        <v>3.8</v>
      </c>
      <c r="H28" s="101">
        <v>1.29</v>
      </c>
    </row>
    <row r="29" spans="2:8" x14ac:dyDescent="0.25">
      <c r="B29" s="20" t="s">
        <v>5</v>
      </c>
      <c r="C29" s="24">
        <v>154</v>
      </c>
      <c r="D29" s="24">
        <v>154</v>
      </c>
      <c r="E29" s="24">
        <v>153</v>
      </c>
      <c r="F29" s="24">
        <v>150</v>
      </c>
      <c r="G29" s="24">
        <v>153</v>
      </c>
      <c r="H29" s="24">
        <v>147</v>
      </c>
    </row>
    <row r="31" spans="2:8" ht="15" customHeight="1" x14ac:dyDescent="0.25">
      <c r="B31" s="146" t="s">
        <v>66</v>
      </c>
      <c r="C31" s="146"/>
      <c r="D31" s="146"/>
      <c r="E31" s="146"/>
    </row>
    <row r="32" spans="2:8" x14ac:dyDescent="0.25">
      <c r="B32" s="78"/>
    </row>
    <row r="33" spans="2:5" x14ac:dyDescent="0.25">
      <c r="B33" s="147"/>
      <c r="C33" s="147"/>
      <c r="D33" s="147"/>
      <c r="E33" s="147"/>
    </row>
    <row r="34" spans="2:5" x14ac:dyDescent="0.25">
      <c r="B34" s="126"/>
    </row>
    <row r="35" spans="2:5" x14ac:dyDescent="0.25">
      <c r="B35" s="1"/>
    </row>
  </sheetData>
  <customSheetViews>
    <customSheetView guid="{53DCB48B-4F68-4024-9145-D294071FF927}" showPageBreaks="1" fitToPage="1">
      <selection activeCell="J26" sqref="J26"/>
      <pageMargins left="0.7" right="0.7" top="0.75" bottom="0.75" header="0.3" footer="0.3"/>
      <pageSetup scale="64" orientation="landscape" r:id="rId1"/>
    </customSheetView>
    <customSheetView guid="{F10C164C-3902-48FA-903E-F42B48CB88C6}" showPageBreaks="1" showGridLines="0" fitToPage="1" topLeftCell="A4">
      <selection activeCell="B1" sqref="B1:J31"/>
      <pageMargins left="0.7" right="0.7" top="0.75" bottom="0.75" header="0.3" footer="0.3"/>
      <pageSetup scale="64" orientation="landscape" r:id="rId2"/>
    </customSheetView>
    <customSheetView guid="{452708E9-9655-4ED1-B6DE-69EDE47156C2}">
      <selection activeCell="J25" sqref="J25"/>
      <pageMargins left="0.7" right="0.7" top="0.75" bottom="0.75" header="0.3" footer="0.3"/>
      <pageSetup orientation="portrait" r:id="rId3"/>
    </customSheetView>
  </customSheetViews>
  <mergeCells count="1">
    <mergeCell ref="C5:H5"/>
  </mergeCells>
  <pageMargins left="0.7" right="0.7" top="0.75" bottom="0.75" header="0.3" footer="0.3"/>
  <pageSetup scale="76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45"/>
  <sheetViews>
    <sheetView showGridLines="0" topLeftCell="A10" zoomScale="80" zoomScaleNormal="80" zoomScaleSheetLayoutView="90" workbookViewId="0">
      <selection activeCell="G27" sqref="G27"/>
    </sheetView>
  </sheetViews>
  <sheetFormatPr defaultRowHeight="15" x14ac:dyDescent="0.25"/>
  <cols>
    <col min="1" max="1" width="2.42578125" customWidth="1"/>
    <col min="2" max="2" width="25.7109375" customWidth="1"/>
    <col min="3" max="3" width="17.5703125" customWidth="1"/>
    <col min="4" max="4" width="22" customWidth="1"/>
    <col min="5" max="6" width="19.5703125" customWidth="1"/>
    <col min="7" max="7" width="20.5703125" customWidth="1"/>
    <col min="8" max="8" width="20.5703125" style="66" customWidth="1"/>
    <col min="9" max="9" width="20.5703125" customWidth="1"/>
  </cols>
  <sheetData>
    <row r="1" spans="1:10" s="9" customFormat="1" x14ac:dyDescent="0.25">
      <c r="A1" s="3"/>
    </row>
    <row r="2" spans="1:10" s="9" customFormat="1" ht="31.5" x14ac:dyDescent="0.5">
      <c r="A2" s="3"/>
      <c r="B2" s="63" t="s">
        <v>26</v>
      </c>
      <c r="C2" s="63"/>
      <c r="D2" s="63"/>
      <c r="E2" s="63"/>
      <c r="F2" s="63"/>
      <c r="G2" s="63"/>
      <c r="H2" s="131"/>
      <c r="I2" s="58"/>
      <c r="J2" s="58"/>
    </row>
    <row r="3" spans="1:10" s="9" customFormat="1" ht="31.5" x14ac:dyDescent="0.5">
      <c r="A3" s="3"/>
      <c r="B3" s="63"/>
      <c r="C3" s="60"/>
      <c r="D3" s="60"/>
      <c r="E3" s="60"/>
      <c r="F3" s="60"/>
      <c r="G3" s="60"/>
      <c r="H3" s="139"/>
      <c r="I3" s="58"/>
      <c r="J3" s="58"/>
    </row>
    <row r="4" spans="1:10" x14ac:dyDescent="0.25">
      <c r="B4" s="75"/>
      <c r="C4" s="75"/>
      <c r="D4" s="75"/>
      <c r="E4" s="75"/>
      <c r="F4" s="75"/>
      <c r="G4" s="75"/>
      <c r="H4" s="75"/>
    </row>
    <row r="5" spans="1:10" s="3" customFormat="1" x14ac:dyDescent="0.25">
      <c r="B5" s="79"/>
      <c r="C5" s="181" t="s">
        <v>79</v>
      </c>
      <c r="D5" s="181"/>
      <c r="E5" s="181"/>
      <c r="F5" s="181"/>
      <c r="G5" s="181"/>
      <c r="H5" s="181"/>
      <c r="I5" s="140"/>
      <c r="J5" s="61"/>
    </row>
    <row r="6" spans="1:10" s="3" customFormat="1" x14ac:dyDescent="0.25">
      <c r="B6" s="79"/>
      <c r="C6" s="182" t="s">
        <v>3</v>
      </c>
      <c r="D6" s="182"/>
      <c r="E6" s="182"/>
      <c r="F6" s="182"/>
      <c r="G6" s="182"/>
      <c r="H6" s="182"/>
      <c r="I6" s="132"/>
    </row>
    <row r="7" spans="1:10" s="3" customFormat="1" ht="30" customHeight="1" x14ac:dyDescent="0.25">
      <c r="B7" s="79"/>
      <c r="C7" s="80" t="s">
        <v>13</v>
      </c>
      <c r="D7" s="80" t="s">
        <v>86</v>
      </c>
      <c r="E7" s="80" t="s">
        <v>91</v>
      </c>
      <c r="F7" s="80" t="s">
        <v>56</v>
      </c>
      <c r="G7" s="165" t="s">
        <v>54</v>
      </c>
      <c r="H7" s="80" t="s">
        <v>34</v>
      </c>
    </row>
    <row r="8" spans="1:10" s="3" customFormat="1" x14ac:dyDescent="0.25">
      <c r="B8" s="79" t="s">
        <v>33</v>
      </c>
      <c r="C8" s="106">
        <v>89</v>
      </c>
      <c r="D8" s="106">
        <v>0</v>
      </c>
      <c r="E8" s="106">
        <v>15</v>
      </c>
      <c r="F8" s="106">
        <v>0</v>
      </c>
      <c r="G8" s="106">
        <v>0</v>
      </c>
      <c r="H8" s="106">
        <v>104</v>
      </c>
    </row>
    <row r="9" spans="1:10" s="3" customFormat="1" x14ac:dyDescent="0.25">
      <c r="B9" s="79" t="s">
        <v>31</v>
      </c>
      <c r="C9" s="123">
        <v>73</v>
      </c>
      <c r="D9" s="123">
        <v>0</v>
      </c>
      <c r="E9" s="123">
        <v>17</v>
      </c>
      <c r="F9" s="123">
        <v>3</v>
      </c>
      <c r="G9" s="123">
        <v>0</v>
      </c>
      <c r="H9" s="123">
        <v>93</v>
      </c>
    </row>
    <row r="10" spans="1:10" s="3" customFormat="1" x14ac:dyDescent="0.25">
      <c r="B10" s="79" t="s">
        <v>30</v>
      </c>
      <c r="C10" s="123">
        <v>45</v>
      </c>
      <c r="D10" s="123">
        <v>0</v>
      </c>
      <c r="E10" s="123">
        <v>10</v>
      </c>
      <c r="F10" s="123">
        <v>0</v>
      </c>
      <c r="G10" s="123">
        <v>0</v>
      </c>
      <c r="H10" s="123">
        <v>55</v>
      </c>
    </row>
    <row r="11" spans="1:10" s="3" customFormat="1" x14ac:dyDescent="0.25">
      <c r="B11" s="79" t="s">
        <v>38</v>
      </c>
      <c r="C11" s="123">
        <v>-15</v>
      </c>
      <c r="D11" s="123">
        <v>2</v>
      </c>
      <c r="E11" s="123">
        <v>0</v>
      </c>
      <c r="F11" s="123">
        <v>0</v>
      </c>
      <c r="G11" s="123">
        <v>0</v>
      </c>
      <c r="H11" s="123">
        <v>-13</v>
      </c>
    </row>
    <row r="12" spans="1:10" s="3" customFormat="1" ht="15.75" thickBot="1" x14ac:dyDescent="0.3">
      <c r="B12" s="79" t="s">
        <v>14</v>
      </c>
      <c r="C12" s="108">
        <v>192</v>
      </c>
      <c r="D12" s="108">
        <v>2</v>
      </c>
      <c r="E12" s="108">
        <v>42</v>
      </c>
      <c r="F12" s="108">
        <v>3</v>
      </c>
      <c r="G12" s="108">
        <v>0</v>
      </c>
      <c r="H12" s="108">
        <v>239</v>
      </c>
    </row>
    <row r="13" spans="1:10" s="3" customFormat="1" ht="15.75" thickTop="1" x14ac:dyDescent="0.25">
      <c r="B13" s="79"/>
      <c r="C13" s="79"/>
      <c r="D13" s="79"/>
      <c r="E13" s="79"/>
      <c r="F13" s="79"/>
      <c r="G13" s="79"/>
      <c r="H13" s="79"/>
    </row>
    <row r="14" spans="1:10" s="3" customFormat="1" x14ac:dyDescent="0.25">
      <c r="B14" s="79"/>
      <c r="C14" s="79"/>
      <c r="D14" s="79"/>
      <c r="E14" s="79"/>
      <c r="F14" s="79"/>
      <c r="G14" s="79"/>
      <c r="H14" s="79"/>
      <c r="I14" s="18"/>
    </row>
    <row r="15" spans="1:10" x14ac:dyDescent="0.25">
      <c r="B15" s="116"/>
      <c r="C15" s="185" t="s">
        <v>50</v>
      </c>
      <c r="D15" s="185"/>
      <c r="E15" s="185"/>
      <c r="F15" s="185"/>
      <c r="G15" s="185"/>
      <c r="H15" s="185"/>
      <c r="I15" s="164"/>
    </row>
    <row r="16" spans="1:10" x14ac:dyDescent="0.25">
      <c r="B16" s="116"/>
      <c r="C16" s="186" t="s">
        <v>3</v>
      </c>
      <c r="D16" s="186"/>
      <c r="E16" s="186"/>
      <c r="F16" s="186"/>
      <c r="G16" s="186"/>
      <c r="H16" s="186"/>
      <c r="I16" s="164"/>
    </row>
    <row r="17" spans="2:9" ht="30" customHeight="1" x14ac:dyDescent="0.25">
      <c r="B17" s="116"/>
      <c r="C17" s="165" t="s">
        <v>13</v>
      </c>
      <c r="D17" s="80" t="s">
        <v>86</v>
      </c>
      <c r="E17" s="80" t="s">
        <v>91</v>
      </c>
      <c r="F17" s="165" t="s">
        <v>56</v>
      </c>
      <c r="G17" s="165" t="s">
        <v>54</v>
      </c>
      <c r="H17" s="165" t="s">
        <v>34</v>
      </c>
      <c r="I17" s="18"/>
    </row>
    <row r="18" spans="2:9" x14ac:dyDescent="0.25">
      <c r="B18" s="116" t="s">
        <v>94</v>
      </c>
      <c r="C18" s="106">
        <v>90</v>
      </c>
      <c r="D18" s="106">
        <v>0</v>
      </c>
      <c r="E18" s="106">
        <v>17</v>
      </c>
      <c r="F18" s="106">
        <v>0</v>
      </c>
      <c r="G18" s="106">
        <v>0</v>
      </c>
      <c r="H18" s="106">
        <v>107</v>
      </c>
    </row>
    <row r="19" spans="2:9" x14ac:dyDescent="0.25">
      <c r="B19" s="116" t="s">
        <v>95</v>
      </c>
      <c r="C19" s="123">
        <v>69</v>
      </c>
      <c r="D19" s="123">
        <v>0</v>
      </c>
      <c r="E19" s="123">
        <v>22</v>
      </c>
      <c r="F19" s="123">
        <v>3</v>
      </c>
      <c r="G19" s="123">
        <v>0</v>
      </c>
      <c r="H19" s="123">
        <v>94</v>
      </c>
    </row>
    <row r="20" spans="2:9" x14ac:dyDescent="0.25">
      <c r="B20" s="116" t="s">
        <v>30</v>
      </c>
      <c r="C20" s="123">
        <v>42</v>
      </c>
      <c r="D20" s="123">
        <v>0</v>
      </c>
      <c r="E20" s="123">
        <v>11</v>
      </c>
      <c r="F20" s="123">
        <v>0</v>
      </c>
      <c r="G20" s="123">
        <v>0</v>
      </c>
      <c r="H20" s="123">
        <v>53</v>
      </c>
    </row>
    <row r="21" spans="2:9" x14ac:dyDescent="0.25">
      <c r="B21" s="116" t="s">
        <v>38</v>
      </c>
      <c r="C21" s="123">
        <v>-42</v>
      </c>
      <c r="D21" s="123">
        <v>17</v>
      </c>
      <c r="E21" s="123">
        <v>0</v>
      </c>
      <c r="F21" s="123">
        <v>0</v>
      </c>
      <c r="G21" s="123">
        <v>7</v>
      </c>
      <c r="H21" s="123">
        <v>-18</v>
      </c>
    </row>
    <row r="22" spans="2:9" ht="15.75" thickBot="1" x14ac:dyDescent="0.3">
      <c r="B22" s="116" t="s">
        <v>14</v>
      </c>
      <c r="C22" s="108">
        <v>159</v>
      </c>
      <c r="D22" s="108">
        <v>17</v>
      </c>
      <c r="E22" s="108">
        <v>50</v>
      </c>
      <c r="F22" s="108">
        <v>3</v>
      </c>
      <c r="G22" s="108">
        <v>7</v>
      </c>
      <c r="H22" s="108">
        <v>236</v>
      </c>
    </row>
    <row r="23" spans="2:9" s="66" customFormat="1" ht="15.75" thickTop="1" x14ac:dyDescent="0.25">
      <c r="B23" s="79"/>
      <c r="C23" s="135"/>
      <c r="D23" s="135"/>
      <c r="E23" s="135"/>
      <c r="F23" s="135"/>
      <c r="G23" s="135"/>
      <c r="H23" s="135"/>
    </row>
    <row r="24" spans="2:9" x14ac:dyDescent="0.25">
      <c r="B24" s="172" t="s">
        <v>98</v>
      </c>
    </row>
    <row r="25" spans="2:9" x14ac:dyDescent="0.25">
      <c r="B25" s="156"/>
      <c r="C25" s="184"/>
      <c r="D25" s="184"/>
      <c r="E25" s="184"/>
      <c r="F25" s="184"/>
      <c r="G25" s="184"/>
      <c r="H25" s="184"/>
      <c r="I25" s="140"/>
    </row>
    <row r="26" spans="2:9" x14ac:dyDescent="0.25">
      <c r="B26" s="156"/>
      <c r="C26" s="183"/>
      <c r="D26" s="183"/>
      <c r="E26" s="183"/>
      <c r="F26" s="183"/>
      <c r="G26" s="183"/>
      <c r="H26" s="183"/>
      <c r="I26" s="132"/>
    </row>
    <row r="27" spans="2:9" ht="30" customHeight="1" x14ac:dyDescent="0.25">
      <c r="B27" s="156"/>
      <c r="C27" s="157"/>
      <c r="D27" s="157"/>
      <c r="E27" s="157"/>
      <c r="F27" s="157"/>
      <c r="G27" s="157"/>
      <c r="H27" s="157"/>
    </row>
    <row r="28" spans="2:9" x14ac:dyDescent="0.25">
      <c r="B28" s="156"/>
      <c r="C28" s="136"/>
      <c r="D28" s="136"/>
      <c r="E28" s="136"/>
      <c r="F28" s="136"/>
      <c r="G28" s="136"/>
      <c r="H28" s="136"/>
    </row>
    <row r="29" spans="2:9" x14ac:dyDescent="0.25">
      <c r="B29" s="156"/>
      <c r="C29" s="125"/>
      <c r="D29" s="125"/>
      <c r="E29" s="125"/>
      <c r="F29" s="125"/>
      <c r="G29" s="125"/>
      <c r="H29" s="125"/>
    </row>
    <row r="30" spans="2:9" x14ac:dyDescent="0.25">
      <c r="B30" s="156"/>
      <c r="C30" s="125"/>
      <c r="D30" s="125"/>
      <c r="E30" s="125"/>
      <c r="F30" s="125"/>
      <c r="G30" s="125"/>
      <c r="H30" s="125"/>
    </row>
    <row r="31" spans="2:9" x14ac:dyDescent="0.25">
      <c r="B31" s="156"/>
      <c r="C31" s="125"/>
      <c r="D31" s="125"/>
      <c r="E31" s="125"/>
      <c r="F31" s="125"/>
      <c r="G31" s="125"/>
      <c r="H31" s="125"/>
    </row>
    <row r="32" spans="2:9" x14ac:dyDescent="0.25">
      <c r="B32" s="156"/>
      <c r="C32" s="136"/>
      <c r="D32" s="136"/>
      <c r="E32" s="136"/>
      <c r="F32" s="136"/>
      <c r="G32" s="136"/>
      <c r="H32" s="136"/>
    </row>
    <row r="33" spans="2:9" s="66" customFormat="1" x14ac:dyDescent="0.25">
      <c r="B33" s="156"/>
      <c r="C33" s="136"/>
      <c r="D33" s="136"/>
      <c r="E33" s="136"/>
      <c r="F33" s="136"/>
      <c r="G33" s="136"/>
      <c r="H33" s="136"/>
      <c r="I33" s="136"/>
    </row>
    <row r="34" spans="2:9" x14ac:dyDescent="0.25">
      <c r="B34" s="158"/>
      <c r="C34" s="158"/>
      <c r="D34" s="158"/>
      <c r="E34" s="158"/>
      <c r="F34" s="158"/>
      <c r="G34" s="158"/>
      <c r="H34" s="158"/>
    </row>
    <row r="35" spans="2:9" x14ac:dyDescent="0.25">
      <c r="B35" s="159"/>
      <c r="C35" s="183"/>
      <c r="D35" s="183"/>
      <c r="E35" s="183"/>
      <c r="F35" s="183"/>
      <c r="G35" s="183"/>
      <c r="H35" s="140"/>
    </row>
    <row r="36" spans="2:9" x14ac:dyDescent="0.25">
      <c r="B36" s="159"/>
      <c r="C36" s="183"/>
      <c r="D36" s="183"/>
      <c r="E36" s="183"/>
      <c r="F36" s="183"/>
      <c r="G36" s="183"/>
      <c r="H36" s="132"/>
    </row>
    <row r="37" spans="2:9" ht="30" customHeight="1" x14ac:dyDescent="0.25">
      <c r="B37" s="159"/>
      <c r="C37" s="160"/>
      <c r="D37" s="160"/>
      <c r="E37" s="160"/>
      <c r="F37" s="157"/>
      <c r="G37" s="160"/>
      <c r="H37" s="158"/>
    </row>
    <row r="38" spans="2:9" x14ac:dyDescent="0.25">
      <c r="B38" s="156"/>
      <c r="C38" s="134"/>
      <c r="D38" s="134"/>
      <c r="E38" s="134"/>
      <c r="F38" s="134"/>
      <c r="G38" s="136"/>
      <c r="H38" s="158"/>
    </row>
    <row r="39" spans="2:9" x14ac:dyDescent="0.25">
      <c r="B39" s="156"/>
      <c r="C39" s="161"/>
      <c r="D39" s="161"/>
      <c r="E39" s="161"/>
      <c r="F39" s="161"/>
      <c r="G39" s="125"/>
      <c r="H39" s="158"/>
    </row>
    <row r="40" spans="2:9" x14ac:dyDescent="0.25">
      <c r="B40" s="156"/>
      <c r="C40" s="161"/>
      <c r="D40" s="161"/>
      <c r="E40" s="161"/>
      <c r="F40" s="161"/>
      <c r="G40" s="161"/>
      <c r="H40" s="158"/>
    </row>
    <row r="41" spans="2:9" x14ac:dyDescent="0.25">
      <c r="B41" s="156"/>
      <c r="C41" s="161"/>
      <c r="D41" s="161"/>
      <c r="E41" s="161"/>
      <c r="F41" s="161"/>
      <c r="G41" s="161"/>
      <c r="H41" s="158"/>
    </row>
    <row r="42" spans="2:9" x14ac:dyDescent="0.25">
      <c r="B42" s="159"/>
      <c r="C42" s="134"/>
      <c r="D42" s="134"/>
      <c r="E42" s="134"/>
      <c r="F42" s="134"/>
      <c r="G42" s="134"/>
      <c r="H42" s="158"/>
    </row>
    <row r="43" spans="2:9" x14ac:dyDescent="0.25">
      <c r="B43" s="158"/>
      <c r="C43" s="158"/>
      <c r="D43" s="158"/>
      <c r="E43" s="158"/>
      <c r="F43" s="158"/>
      <c r="G43" s="158"/>
      <c r="H43" s="158"/>
    </row>
    <row r="44" spans="2:9" x14ac:dyDescent="0.25">
      <c r="B44" s="162"/>
      <c r="C44" s="158"/>
      <c r="D44" s="158"/>
      <c r="E44" s="158"/>
      <c r="F44" s="158"/>
      <c r="G44" s="158"/>
      <c r="H44" s="158"/>
    </row>
    <row r="45" spans="2:9" x14ac:dyDescent="0.25">
      <c r="B45" s="158"/>
      <c r="C45" s="158"/>
      <c r="D45" s="158"/>
      <c r="E45" s="158"/>
      <c r="F45" s="158"/>
      <c r="G45" s="158"/>
      <c r="H45" s="158"/>
    </row>
  </sheetData>
  <customSheetViews>
    <customSheetView guid="{53DCB48B-4F68-4024-9145-D294071FF927}" showPageBreaks="1">
      <selection activeCell="L21" sqref="L21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10">
      <selection activeCell="B1" sqref="B1:G32"/>
      <pageMargins left="0.7" right="0.7" top="0.75" bottom="0.75" header="0.3" footer="0.3"/>
      <pageSetup scale="93" orientation="portrait" r:id="rId2"/>
    </customSheetView>
    <customSheetView guid="{452708E9-9655-4ED1-B6DE-69EDE47156C2}">
      <selection activeCell="D6" sqref="D6"/>
      <pageMargins left="0.7" right="0.7" top="0.75" bottom="0.75" header="0.3" footer="0.3"/>
      <pageSetup orientation="portrait" r:id="rId3"/>
    </customSheetView>
  </customSheetViews>
  <mergeCells count="8">
    <mergeCell ref="C5:H5"/>
    <mergeCell ref="C6:H6"/>
    <mergeCell ref="C36:G36"/>
    <mergeCell ref="C25:H25"/>
    <mergeCell ref="C26:H26"/>
    <mergeCell ref="C35:G35"/>
    <mergeCell ref="C15:H15"/>
    <mergeCell ref="C16:H16"/>
  </mergeCells>
  <pageMargins left="0.7" right="0.7" top="0.75" bottom="0.75" header="0.3" footer="0.3"/>
  <pageSetup scale="84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H30"/>
  <sheetViews>
    <sheetView showGridLines="0" zoomScaleNormal="100" zoomScaleSheetLayoutView="90" workbookViewId="0">
      <selection activeCell="D1" sqref="D1"/>
    </sheetView>
  </sheetViews>
  <sheetFormatPr defaultRowHeight="15" x14ac:dyDescent="0.25"/>
  <cols>
    <col min="1" max="1" width="2.42578125" customWidth="1"/>
    <col min="2" max="2" width="45.42578125" customWidth="1"/>
    <col min="3" max="8" width="12.140625" customWidth="1"/>
  </cols>
  <sheetData>
    <row r="2" spans="1:8" ht="31.5" x14ac:dyDescent="0.5">
      <c r="B2" s="74" t="s">
        <v>19</v>
      </c>
    </row>
    <row r="3" spans="1:8" ht="11.25" customHeight="1" x14ac:dyDescent="0.5">
      <c r="B3" s="51"/>
    </row>
    <row r="4" spans="1:8" ht="16.5" thickBot="1" x14ac:dyDescent="0.3">
      <c r="A4" s="49"/>
      <c r="B4" s="10"/>
      <c r="C4" s="11" t="s">
        <v>48</v>
      </c>
      <c r="D4" s="11" t="s">
        <v>57</v>
      </c>
      <c r="E4" s="11" t="s">
        <v>60</v>
      </c>
      <c r="F4" s="11" t="s">
        <v>68</v>
      </c>
      <c r="G4" s="11" t="s">
        <v>69</v>
      </c>
      <c r="H4" s="11" t="s">
        <v>78</v>
      </c>
    </row>
    <row r="5" spans="1:8" ht="15" customHeight="1" x14ac:dyDescent="0.35">
      <c r="B5" s="12"/>
      <c r="C5" s="187" t="s">
        <v>3</v>
      </c>
      <c r="D5" s="187"/>
      <c r="E5" s="187"/>
      <c r="F5" s="187"/>
      <c r="G5" s="187"/>
      <c r="H5" s="187"/>
    </row>
    <row r="6" spans="1:8" ht="21.6" customHeight="1" x14ac:dyDescent="0.25">
      <c r="B6" s="40" t="s">
        <v>96</v>
      </c>
      <c r="C6" s="66"/>
      <c r="D6" s="66"/>
      <c r="E6" s="66"/>
      <c r="H6" s="66"/>
    </row>
    <row r="7" spans="1:8" ht="15.75" x14ac:dyDescent="0.25">
      <c r="B7" s="13" t="s">
        <v>0</v>
      </c>
      <c r="C7" s="28">
        <v>1189</v>
      </c>
      <c r="D7" s="28">
        <v>1262</v>
      </c>
      <c r="E7" s="28">
        <v>1250</v>
      </c>
      <c r="F7" s="28">
        <v>1265</v>
      </c>
      <c r="G7" s="29">
        <v>4966</v>
      </c>
      <c r="H7" s="28">
        <v>1267</v>
      </c>
    </row>
    <row r="8" spans="1:8" ht="15.75" x14ac:dyDescent="0.25">
      <c r="B8" s="13" t="s">
        <v>7</v>
      </c>
      <c r="C8" s="68">
        <v>90</v>
      </c>
      <c r="D8" s="68">
        <v>94</v>
      </c>
      <c r="E8" s="68">
        <v>89</v>
      </c>
      <c r="F8" s="68">
        <v>80</v>
      </c>
      <c r="G8" s="53">
        <v>353</v>
      </c>
      <c r="H8" s="68">
        <v>89</v>
      </c>
    </row>
    <row r="9" spans="1:8" ht="15.75" x14ac:dyDescent="0.25">
      <c r="B9" s="13" t="s">
        <v>25</v>
      </c>
      <c r="C9" s="67">
        <v>107</v>
      </c>
      <c r="D9" s="67">
        <v>111</v>
      </c>
      <c r="E9" s="67">
        <v>106</v>
      </c>
      <c r="F9" s="67">
        <v>97</v>
      </c>
      <c r="G9" s="43">
        <v>421</v>
      </c>
      <c r="H9" s="67">
        <v>104</v>
      </c>
    </row>
    <row r="10" spans="1:8" ht="15" customHeight="1" x14ac:dyDescent="0.35">
      <c r="B10" s="14"/>
      <c r="C10" s="30"/>
      <c r="D10" s="30"/>
      <c r="E10" s="30"/>
      <c r="F10" s="30"/>
      <c r="G10" s="119"/>
      <c r="H10" s="30"/>
    </row>
    <row r="11" spans="1:8" ht="20.25" customHeight="1" x14ac:dyDescent="0.35">
      <c r="B11" s="44" t="s">
        <v>97</v>
      </c>
      <c r="C11" s="46"/>
      <c r="D11" s="46"/>
      <c r="E11" s="46"/>
      <c r="F11" s="46"/>
      <c r="G11" s="120"/>
      <c r="H11" s="46"/>
    </row>
    <row r="12" spans="1:8" ht="15.75" x14ac:dyDescent="0.25">
      <c r="B12" s="47" t="s">
        <v>0</v>
      </c>
      <c r="C12" s="45">
        <v>829</v>
      </c>
      <c r="D12" s="45">
        <v>816</v>
      </c>
      <c r="E12" s="45">
        <v>881</v>
      </c>
      <c r="F12" s="45">
        <v>885</v>
      </c>
      <c r="G12" s="48">
        <v>3411</v>
      </c>
      <c r="H12" s="45">
        <v>847</v>
      </c>
    </row>
    <row r="13" spans="1:8" ht="15.75" x14ac:dyDescent="0.25">
      <c r="B13" s="47" t="s">
        <v>7</v>
      </c>
      <c r="C13" s="55">
        <v>69</v>
      </c>
      <c r="D13" s="55">
        <v>60</v>
      </c>
      <c r="E13" s="55">
        <v>92</v>
      </c>
      <c r="F13" s="55">
        <v>63</v>
      </c>
      <c r="G13" s="56">
        <v>284</v>
      </c>
      <c r="H13" s="55">
        <v>73</v>
      </c>
    </row>
    <row r="14" spans="1:8" ht="15.75" x14ac:dyDescent="0.25">
      <c r="B14" s="47" t="s">
        <v>25</v>
      </c>
      <c r="C14" s="45">
        <v>94</v>
      </c>
      <c r="D14" s="45">
        <v>84</v>
      </c>
      <c r="E14" s="45">
        <v>116</v>
      </c>
      <c r="F14" s="45">
        <v>87</v>
      </c>
      <c r="G14" s="48">
        <v>381</v>
      </c>
      <c r="H14" s="45">
        <v>93</v>
      </c>
    </row>
    <row r="15" spans="1:8" ht="15" customHeight="1" x14ac:dyDescent="0.35">
      <c r="B15" s="13"/>
      <c r="C15" s="30"/>
      <c r="D15" s="30"/>
      <c r="E15" s="30"/>
      <c r="F15" s="30"/>
      <c r="G15" s="119"/>
      <c r="H15" s="30"/>
    </row>
    <row r="16" spans="1:8" s="1" customFormat="1" ht="21" customHeight="1" x14ac:dyDescent="0.35">
      <c r="B16" s="40" t="s">
        <v>30</v>
      </c>
      <c r="C16" s="41"/>
      <c r="D16" s="41"/>
      <c r="E16" s="41"/>
      <c r="F16" s="41"/>
      <c r="G16" s="121"/>
      <c r="H16" s="41"/>
    </row>
    <row r="17" spans="2:8" ht="15.75" x14ac:dyDescent="0.25">
      <c r="B17" s="42" t="s">
        <v>0</v>
      </c>
      <c r="C17" s="67">
        <v>425</v>
      </c>
      <c r="D17" s="67">
        <v>451</v>
      </c>
      <c r="E17" s="67">
        <v>444</v>
      </c>
      <c r="F17" s="67">
        <v>497</v>
      </c>
      <c r="G17" s="43">
        <v>1817</v>
      </c>
      <c r="H17" s="67">
        <v>463</v>
      </c>
    </row>
    <row r="18" spans="2:8" ht="15.75" x14ac:dyDescent="0.25">
      <c r="B18" s="42" t="s">
        <v>7</v>
      </c>
      <c r="C18" s="69">
        <v>42</v>
      </c>
      <c r="D18" s="69">
        <v>68</v>
      </c>
      <c r="E18" s="69">
        <v>52</v>
      </c>
      <c r="F18" s="69">
        <v>68</v>
      </c>
      <c r="G18" s="54">
        <v>230</v>
      </c>
      <c r="H18" s="69">
        <v>45</v>
      </c>
    </row>
    <row r="19" spans="2:8" ht="15.75" x14ac:dyDescent="0.25">
      <c r="B19" s="42" t="s">
        <v>25</v>
      </c>
      <c r="C19" s="67">
        <v>53</v>
      </c>
      <c r="D19" s="67">
        <v>80</v>
      </c>
      <c r="E19" s="67">
        <v>63</v>
      </c>
      <c r="F19" s="67">
        <v>80</v>
      </c>
      <c r="G19" s="43">
        <v>276</v>
      </c>
      <c r="H19" s="67">
        <v>55</v>
      </c>
    </row>
    <row r="20" spans="2:8" ht="15" customHeight="1" x14ac:dyDescent="0.25">
      <c r="B20" s="42"/>
      <c r="C20" s="67"/>
      <c r="D20" s="67"/>
      <c r="E20" s="67"/>
      <c r="F20" s="67"/>
      <c r="G20" s="43"/>
      <c r="H20" s="67"/>
    </row>
    <row r="21" spans="2:8" ht="21" customHeight="1" x14ac:dyDescent="0.35">
      <c r="B21" s="44" t="s">
        <v>38</v>
      </c>
      <c r="C21" s="46"/>
      <c r="D21" s="46"/>
      <c r="E21" s="46"/>
      <c r="F21" s="46"/>
      <c r="G21" s="120"/>
      <c r="H21" s="46"/>
    </row>
    <row r="22" spans="2:8" ht="15.75" x14ac:dyDescent="0.25">
      <c r="B22" s="47" t="s">
        <v>32</v>
      </c>
      <c r="C22" s="45">
        <v>-42</v>
      </c>
      <c r="D22" s="45">
        <v>-23</v>
      </c>
      <c r="E22" s="45">
        <v>-30</v>
      </c>
      <c r="F22" s="45">
        <v>-23</v>
      </c>
      <c r="G22" s="48">
        <v>-118</v>
      </c>
      <c r="H22" s="45">
        <v>-15</v>
      </c>
    </row>
    <row r="23" spans="2:8" ht="15.75" x14ac:dyDescent="0.25">
      <c r="B23" s="47" t="s">
        <v>58</v>
      </c>
      <c r="C23" s="45">
        <v>-18</v>
      </c>
      <c r="D23" s="45">
        <v>-15</v>
      </c>
      <c r="E23" s="45">
        <v>-23</v>
      </c>
      <c r="F23" s="45">
        <v>-18</v>
      </c>
      <c r="G23" s="48">
        <v>-74</v>
      </c>
      <c r="H23" s="45">
        <v>-13</v>
      </c>
    </row>
    <row r="24" spans="2:8" ht="16.5" customHeight="1" x14ac:dyDescent="0.25">
      <c r="B24" s="13"/>
      <c r="C24" s="50"/>
      <c r="D24" s="50"/>
      <c r="E24" s="50"/>
      <c r="F24" s="50"/>
      <c r="G24" s="122"/>
      <c r="H24" s="50"/>
    </row>
    <row r="25" spans="2:8" ht="21" customHeight="1" x14ac:dyDescent="0.25">
      <c r="B25" s="40" t="s">
        <v>9</v>
      </c>
      <c r="C25" s="66"/>
      <c r="D25" s="66"/>
      <c r="E25" s="66"/>
      <c r="F25" s="66"/>
      <c r="G25" s="122"/>
      <c r="H25" s="66"/>
    </row>
    <row r="26" spans="2:8" ht="15.75" x14ac:dyDescent="0.25">
      <c r="B26" s="42" t="s">
        <v>0</v>
      </c>
      <c r="C26" s="28">
        <f>SUM(C17,C12,C7)</f>
        <v>2443</v>
      </c>
      <c r="D26" s="28">
        <f t="shared" ref="D26:G26" si="0">SUM(D17,D12,D7)</f>
        <v>2529</v>
      </c>
      <c r="E26" s="28">
        <f t="shared" si="0"/>
        <v>2575</v>
      </c>
      <c r="F26" s="28">
        <f t="shared" si="0"/>
        <v>2647</v>
      </c>
      <c r="G26" s="29">
        <f t="shared" si="0"/>
        <v>10194</v>
      </c>
      <c r="H26" s="28">
        <f>SUM(H17,H12,H7)</f>
        <v>2577</v>
      </c>
    </row>
    <row r="27" spans="2:8" ht="15.75" x14ac:dyDescent="0.25">
      <c r="B27" s="42" t="s">
        <v>8</v>
      </c>
      <c r="C27" s="69">
        <f>SUM(C22,C18,C13,C8)</f>
        <v>159</v>
      </c>
      <c r="D27" s="69">
        <f t="shared" ref="D27:F28" si="1">D8+D13+D18+D22</f>
        <v>199</v>
      </c>
      <c r="E27" s="69">
        <f t="shared" si="1"/>
        <v>203</v>
      </c>
      <c r="F27" s="69">
        <f t="shared" si="1"/>
        <v>188</v>
      </c>
      <c r="G27" s="54">
        <v>749</v>
      </c>
      <c r="H27" s="69">
        <v>192</v>
      </c>
    </row>
    <row r="28" spans="2:8" ht="15.75" x14ac:dyDescent="0.25">
      <c r="B28" s="42" t="s">
        <v>25</v>
      </c>
      <c r="C28" s="28">
        <f>SUM(C23,C19,C14,C9)</f>
        <v>236</v>
      </c>
      <c r="D28" s="28">
        <f t="shared" si="1"/>
        <v>260</v>
      </c>
      <c r="E28" s="28">
        <f t="shared" si="1"/>
        <v>262</v>
      </c>
      <c r="F28" s="28">
        <f t="shared" si="1"/>
        <v>246</v>
      </c>
      <c r="G28" s="29">
        <v>1004</v>
      </c>
      <c r="H28" s="28">
        <v>239</v>
      </c>
    </row>
    <row r="30" spans="2:8" x14ac:dyDescent="0.25">
      <c r="B30" s="172" t="s">
        <v>98</v>
      </c>
    </row>
  </sheetData>
  <customSheetViews>
    <customSheetView guid="{53DCB48B-4F68-4024-9145-D294071FF927}" showPageBreaks="1" showGridLines="0" fitToPage="1">
      <selection activeCell="C8" sqref="C8"/>
      <pageMargins left="0.7" right="0.7" top="0.75" bottom="0.75" header="0.3" footer="0.3"/>
      <pageSetup scale="83" orientation="landscape" r:id="rId1"/>
    </customSheetView>
    <customSheetView guid="{F10C164C-3902-48FA-903E-F42B48CB88C6}" showPageBreaks="1" showGridLines="0" fitToPage="1">
      <selection activeCell="B2" sqref="B2:J24"/>
      <pageMargins left="0.7" right="0.7" top="0.75" bottom="0.75" header="0.3" footer="0.3"/>
      <pageSetup scale="83" orientation="landscape" r:id="rId2"/>
    </customSheetView>
    <customSheetView guid="{452708E9-9655-4ED1-B6DE-69EDE47156C2}" showGridLines="0">
      <selection activeCell="L19" sqref="L19"/>
      <pageMargins left="0.7" right="0.7" top="0.75" bottom="0.75" header="0.3" footer="0.3"/>
      <pageSetup orientation="portrait" r:id="rId3"/>
    </customSheetView>
  </customSheetViews>
  <mergeCells count="1">
    <mergeCell ref="C5:H5"/>
  </mergeCells>
  <pageMargins left="0.7" right="0.7" top="0.75" bottom="0.75" header="0.3" footer="0.3"/>
  <pageSetup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H20"/>
  <sheetViews>
    <sheetView showGridLines="0" zoomScaleNormal="100" workbookViewId="0">
      <selection activeCell="F2" sqref="F2"/>
    </sheetView>
  </sheetViews>
  <sheetFormatPr defaultRowHeight="15" x14ac:dyDescent="0.25"/>
  <cols>
    <col min="1" max="1" width="2.42578125" style="66" customWidth="1"/>
    <col min="2" max="2" width="65.5703125" customWidth="1"/>
    <col min="3" max="8" width="13.28515625" customWidth="1"/>
  </cols>
  <sheetData>
    <row r="2" spans="2:8" ht="31.5" x14ac:dyDescent="0.5">
      <c r="B2" s="130" t="s">
        <v>20</v>
      </c>
    </row>
    <row r="3" spans="2:8" ht="15.75" customHeight="1" x14ac:dyDescent="0.5">
      <c r="B3" s="51"/>
    </row>
    <row r="4" spans="2:8" ht="20.25" customHeight="1" thickBot="1" x14ac:dyDescent="0.3">
      <c r="B4" s="15"/>
      <c r="C4" s="16" t="s">
        <v>48</v>
      </c>
      <c r="D4" s="16" t="s">
        <v>57</v>
      </c>
      <c r="E4" s="16" t="s">
        <v>60</v>
      </c>
      <c r="F4" s="16" t="s">
        <v>68</v>
      </c>
      <c r="G4" s="16" t="s">
        <v>69</v>
      </c>
      <c r="H4" s="16" t="s">
        <v>78</v>
      </c>
    </row>
    <row r="5" spans="2:8" ht="15" customHeight="1" x14ac:dyDescent="0.25">
      <c r="B5" s="17"/>
      <c r="C5" s="188" t="s">
        <v>36</v>
      </c>
      <c r="D5" s="188"/>
      <c r="E5" s="188"/>
      <c r="F5" s="188"/>
      <c r="G5" s="188"/>
      <c r="H5" s="188"/>
    </row>
    <row r="6" spans="2:8" ht="17.25" customHeight="1" x14ac:dyDescent="0.25">
      <c r="B6" s="34" t="s">
        <v>7</v>
      </c>
      <c r="C6" s="35">
        <v>159</v>
      </c>
      <c r="D6" s="35">
        <v>199</v>
      </c>
      <c r="E6" s="35">
        <v>203</v>
      </c>
      <c r="F6" s="35">
        <v>188</v>
      </c>
      <c r="G6" s="35">
        <v>749</v>
      </c>
      <c r="H6" s="35">
        <v>192</v>
      </c>
    </row>
    <row r="7" spans="2:8" ht="17.25" customHeight="1" x14ac:dyDescent="0.25">
      <c r="B7" s="173" t="s">
        <v>10</v>
      </c>
      <c r="C7" s="174"/>
      <c r="D7" s="174"/>
      <c r="E7" s="174"/>
      <c r="F7" s="174"/>
      <c r="G7" s="174"/>
      <c r="H7" s="174"/>
    </row>
    <row r="8" spans="2:8" ht="17.25" customHeight="1" x14ac:dyDescent="0.25">
      <c r="B8" s="31" t="s">
        <v>18</v>
      </c>
      <c r="C8" s="32">
        <v>-34</v>
      </c>
      <c r="D8" s="32">
        <v>-35</v>
      </c>
      <c r="E8" s="32">
        <v>-35</v>
      </c>
      <c r="F8" s="32">
        <v>-34</v>
      </c>
      <c r="G8" s="33">
        <v>-138</v>
      </c>
      <c r="H8" s="32">
        <v>-38</v>
      </c>
    </row>
    <row r="9" spans="2:8" ht="17.25" customHeight="1" x14ac:dyDescent="0.25">
      <c r="B9" s="173" t="s">
        <v>51</v>
      </c>
      <c r="C9" s="174">
        <v>0</v>
      </c>
      <c r="D9" s="174">
        <v>1</v>
      </c>
      <c r="E9" s="174">
        <v>2</v>
      </c>
      <c r="F9" s="174">
        <v>-4</v>
      </c>
      <c r="G9" s="175">
        <v>-1</v>
      </c>
      <c r="H9" s="174">
        <v>92</v>
      </c>
    </row>
    <row r="10" spans="2:8" ht="17.25" customHeight="1" x14ac:dyDescent="0.25">
      <c r="B10" s="31" t="s">
        <v>45</v>
      </c>
      <c r="C10" s="32">
        <v>125</v>
      </c>
      <c r="D10" s="32">
        <f>SUM(D6:D9)</f>
        <v>165</v>
      </c>
      <c r="E10" s="32">
        <v>170</v>
      </c>
      <c r="F10" s="32">
        <v>150</v>
      </c>
      <c r="G10" s="33">
        <v>610</v>
      </c>
      <c r="H10" s="32">
        <v>246</v>
      </c>
    </row>
    <row r="11" spans="2:8" ht="17.25" customHeight="1" x14ac:dyDescent="0.25">
      <c r="B11" s="173" t="s">
        <v>12</v>
      </c>
      <c r="C11" s="174">
        <v>-23</v>
      </c>
      <c r="D11" s="174">
        <v>-20</v>
      </c>
      <c r="E11" s="174">
        <v>-23</v>
      </c>
      <c r="F11" s="174">
        <v>38</v>
      </c>
      <c r="G11" s="175">
        <v>-28</v>
      </c>
      <c r="H11" s="174">
        <v>-57</v>
      </c>
    </row>
    <row r="12" spans="2:8" x14ac:dyDescent="0.25">
      <c r="B12" s="34" t="s">
        <v>46</v>
      </c>
      <c r="C12" s="35">
        <v>102</v>
      </c>
      <c r="D12" s="35">
        <f>SUM(D10:D11)</f>
        <v>145</v>
      </c>
      <c r="E12" s="35">
        <v>147</v>
      </c>
      <c r="F12" s="35">
        <v>188</v>
      </c>
      <c r="G12" s="35">
        <v>582</v>
      </c>
      <c r="H12" s="35">
        <v>189</v>
      </c>
    </row>
    <row r="13" spans="2:8" s="102" customFormat="1" x14ac:dyDescent="0.25">
      <c r="B13" s="173" t="s">
        <v>53</v>
      </c>
      <c r="C13" s="174">
        <v>0</v>
      </c>
      <c r="D13" s="174">
        <v>1</v>
      </c>
      <c r="E13" s="174">
        <v>0</v>
      </c>
      <c r="F13" s="174">
        <v>0</v>
      </c>
      <c r="G13" s="175">
        <v>1</v>
      </c>
      <c r="H13" s="174">
        <v>0</v>
      </c>
    </row>
    <row r="14" spans="2:8" x14ac:dyDescent="0.25">
      <c r="B14" s="34" t="s">
        <v>24</v>
      </c>
      <c r="C14" s="35">
        <v>102</v>
      </c>
      <c r="D14" s="35">
        <f>D12-D13</f>
        <v>144</v>
      </c>
      <c r="E14" s="35">
        <v>147</v>
      </c>
      <c r="F14" s="35">
        <v>188</v>
      </c>
      <c r="G14" s="35">
        <v>581</v>
      </c>
      <c r="H14" s="35">
        <v>189</v>
      </c>
    </row>
    <row r="15" spans="2:8" x14ac:dyDescent="0.25">
      <c r="B15" s="34"/>
      <c r="C15" s="35"/>
      <c r="D15" s="35"/>
      <c r="E15" s="35"/>
      <c r="F15" s="35"/>
      <c r="G15" s="35"/>
      <c r="H15" s="35"/>
    </row>
    <row r="16" spans="2:8" x14ac:dyDescent="0.25">
      <c r="B16" s="103" t="s">
        <v>88</v>
      </c>
      <c r="C16" s="105">
        <v>0.66</v>
      </c>
      <c r="D16" s="105">
        <f>D14/D17</f>
        <v>0.93506493506493504</v>
      </c>
      <c r="E16" s="105">
        <v>0.96</v>
      </c>
      <c r="F16" s="105">
        <v>1.25</v>
      </c>
      <c r="G16" s="105">
        <v>3.8</v>
      </c>
      <c r="H16" s="105">
        <v>1.29</v>
      </c>
    </row>
    <row r="17" spans="2:8" x14ac:dyDescent="0.25">
      <c r="B17" s="34" t="s">
        <v>11</v>
      </c>
      <c r="C17" s="33">
        <v>154</v>
      </c>
      <c r="D17" s="33">
        <v>154</v>
      </c>
      <c r="E17" s="33">
        <v>153</v>
      </c>
      <c r="F17" s="33">
        <v>150</v>
      </c>
      <c r="G17" s="33">
        <v>153</v>
      </c>
      <c r="H17" s="33">
        <v>147</v>
      </c>
    </row>
    <row r="19" spans="2:8" x14ac:dyDescent="0.25">
      <c r="B19" s="172" t="s">
        <v>87</v>
      </c>
    </row>
    <row r="20" spans="2:8" x14ac:dyDescent="0.25">
      <c r="B20" s="81"/>
    </row>
  </sheetData>
  <customSheetViews>
    <customSheetView guid="{53DCB48B-4F68-4024-9145-D294071FF927}" showPageBreaks="1" showGridLines="0" fitToPage="1">
      <selection activeCell="D17" sqref="D17"/>
      <pageMargins left="0.7" right="0.7" top="0.75" bottom="0.75" header="0.3" footer="0.3"/>
      <pageSetup scale="75" orientation="landscape" r:id="rId1"/>
    </customSheetView>
    <customSheetView guid="{F10C164C-3902-48FA-903E-F42B48CB88C6}" showPageBreaks="1" showGridLines="0" fitToPage="1">
      <selection activeCell="B3" sqref="B3"/>
      <pageMargins left="0.7" right="0.7" top="0.75" bottom="0.75" header="0.3" footer="0.3"/>
      <pageSetup scale="75" orientation="landscape" r:id="rId2"/>
    </customSheetView>
    <customSheetView guid="{452708E9-9655-4ED1-B6DE-69EDE47156C2}" showGridLines="0">
      <selection activeCell="J18" sqref="J18"/>
      <pageMargins left="0.7" right="0.7" top="0.75" bottom="0.75" header="0.3" footer="0.3"/>
      <pageSetup orientation="portrait" r:id="rId3"/>
    </customSheetView>
  </customSheetViews>
  <mergeCells count="1">
    <mergeCell ref="C5:H5"/>
  </mergeCells>
  <pageMargins left="0.7" right="0.7" top="0.75" bottom="0.75" header="0.3" footer="0.3"/>
  <pageSetup scale="83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2:I19"/>
  <sheetViews>
    <sheetView showGridLines="0" topLeftCell="B1" zoomScaleNormal="100" workbookViewId="0">
      <selection activeCell="E1" sqref="E1"/>
    </sheetView>
  </sheetViews>
  <sheetFormatPr defaultRowHeight="15" x14ac:dyDescent="0.25"/>
  <cols>
    <col min="1" max="1" width="0" hidden="1" customWidth="1"/>
    <col min="2" max="2" width="2.42578125" style="66" customWidth="1"/>
    <col min="3" max="3" width="77" customWidth="1"/>
    <col min="4" max="9" width="12.28515625" customWidth="1"/>
  </cols>
  <sheetData>
    <row r="2" spans="3:9" ht="31.5" x14ac:dyDescent="0.5">
      <c r="C2" s="129" t="s">
        <v>21</v>
      </c>
    </row>
    <row r="3" spans="3:9" ht="12" customHeight="1" x14ac:dyDescent="0.5">
      <c r="C3" s="51"/>
    </row>
    <row r="4" spans="3:9" ht="18" customHeight="1" thickBot="1" x14ac:dyDescent="0.3">
      <c r="C4" s="15"/>
      <c r="D4" s="16" t="s">
        <v>48</v>
      </c>
      <c r="E4" s="16" t="s">
        <v>57</v>
      </c>
      <c r="F4" s="16" t="s">
        <v>60</v>
      </c>
      <c r="G4" s="16" t="s">
        <v>68</v>
      </c>
      <c r="H4" s="16" t="s">
        <v>69</v>
      </c>
      <c r="I4" s="16" t="s">
        <v>78</v>
      </c>
    </row>
    <row r="5" spans="3:9" ht="15" customHeight="1" x14ac:dyDescent="0.25">
      <c r="C5" s="17"/>
      <c r="D5" s="188" t="s">
        <v>36</v>
      </c>
      <c r="E5" s="188"/>
      <c r="F5" s="188"/>
      <c r="G5" s="188"/>
      <c r="H5" s="188"/>
      <c r="I5" s="188"/>
    </row>
    <row r="6" spans="3:9" ht="24.75" customHeight="1" x14ac:dyDescent="0.25">
      <c r="C6" s="34" t="s">
        <v>25</v>
      </c>
      <c r="D6" s="35">
        <v>236</v>
      </c>
      <c r="E6" s="35">
        <v>260</v>
      </c>
      <c r="F6" s="35">
        <v>262</v>
      </c>
      <c r="G6" s="35">
        <v>246</v>
      </c>
      <c r="H6" s="35">
        <v>1004</v>
      </c>
      <c r="I6" s="35">
        <v>239</v>
      </c>
    </row>
    <row r="7" spans="3:9" ht="15" customHeight="1" x14ac:dyDescent="0.25">
      <c r="C7" s="36" t="s">
        <v>1</v>
      </c>
      <c r="D7" s="37">
        <v>-34</v>
      </c>
      <c r="E7" s="37">
        <v>-35</v>
      </c>
      <c r="F7" s="37">
        <v>-35</v>
      </c>
      <c r="G7" s="37">
        <v>-34</v>
      </c>
      <c r="H7" s="38">
        <v>-138</v>
      </c>
      <c r="I7" s="37">
        <v>-38</v>
      </c>
    </row>
    <row r="8" spans="3:9" ht="15" customHeight="1" x14ac:dyDescent="0.25">
      <c r="C8" s="31" t="s">
        <v>74</v>
      </c>
      <c r="D8" s="32">
        <v>0</v>
      </c>
      <c r="E8" s="32">
        <v>1</v>
      </c>
      <c r="F8" s="32">
        <v>2</v>
      </c>
      <c r="G8" s="32">
        <v>-4</v>
      </c>
      <c r="H8" s="33">
        <v>-1</v>
      </c>
      <c r="I8" s="32">
        <v>4</v>
      </c>
    </row>
    <row r="9" spans="3:9" x14ac:dyDescent="0.25">
      <c r="C9" s="36" t="s">
        <v>47</v>
      </c>
      <c r="D9" s="37">
        <v>202</v>
      </c>
      <c r="E9" s="37">
        <f>SUM(E6:E8)</f>
        <v>226</v>
      </c>
      <c r="F9" s="37">
        <v>229</v>
      </c>
      <c r="G9" s="37">
        <v>208</v>
      </c>
      <c r="H9" s="38">
        <v>865</v>
      </c>
      <c r="I9" s="37">
        <f>I6+I7+I8</f>
        <v>205</v>
      </c>
    </row>
    <row r="10" spans="3:9" ht="14.25" customHeight="1" x14ac:dyDescent="0.25">
      <c r="C10" s="31" t="s">
        <v>81</v>
      </c>
      <c r="D10" s="32">
        <v>-43</v>
      </c>
      <c r="E10" s="32">
        <v>-53</v>
      </c>
      <c r="F10" s="32">
        <v>-55</v>
      </c>
      <c r="G10" s="32">
        <v>-43</v>
      </c>
      <c r="H10" s="33">
        <v>-194</v>
      </c>
      <c r="I10" s="32">
        <v>-39</v>
      </c>
    </row>
    <row r="11" spans="3:9" ht="15" customHeight="1" x14ac:dyDescent="0.25">
      <c r="C11" s="39" t="s">
        <v>40</v>
      </c>
      <c r="D11" s="57">
        <v>159</v>
      </c>
      <c r="E11" s="57">
        <f>SUM(E9:E10)</f>
        <v>173</v>
      </c>
      <c r="F11" s="57">
        <v>174</v>
      </c>
      <c r="G11" s="57">
        <v>165</v>
      </c>
      <c r="H11" s="57">
        <v>671</v>
      </c>
      <c r="I11" s="57">
        <v>166</v>
      </c>
    </row>
    <row r="12" spans="3:9" s="66" customFormat="1" ht="15" customHeight="1" x14ac:dyDescent="0.25">
      <c r="C12" s="31" t="s">
        <v>37</v>
      </c>
      <c r="D12" s="32">
        <v>0</v>
      </c>
      <c r="E12" s="32">
        <v>1</v>
      </c>
      <c r="F12" s="32">
        <v>0</v>
      </c>
      <c r="G12" s="32">
        <v>0</v>
      </c>
      <c r="H12" s="33">
        <v>1</v>
      </c>
      <c r="I12" s="32">
        <v>0</v>
      </c>
    </row>
    <row r="13" spans="3:9" x14ac:dyDescent="0.25">
      <c r="C13" s="103" t="s">
        <v>41</v>
      </c>
      <c r="D13" s="104">
        <v>159</v>
      </c>
      <c r="E13" s="104">
        <f>E11-E12</f>
        <v>172</v>
      </c>
      <c r="F13" s="104">
        <v>174</v>
      </c>
      <c r="G13" s="104">
        <v>165</v>
      </c>
      <c r="H13" s="104">
        <v>670</v>
      </c>
      <c r="I13" s="104">
        <v>166</v>
      </c>
    </row>
    <row r="14" spans="3:9" s="66" customFormat="1" ht="15.6" customHeight="1" x14ac:dyDescent="0.25">
      <c r="C14" s="34"/>
      <c r="D14" s="35"/>
      <c r="E14" s="35"/>
      <c r="F14" s="35"/>
      <c r="G14" s="35"/>
      <c r="H14" s="35"/>
      <c r="I14" s="35"/>
    </row>
    <row r="15" spans="3:9" x14ac:dyDescent="0.25">
      <c r="C15" s="127" t="s">
        <v>83</v>
      </c>
      <c r="D15" s="105">
        <v>1.03</v>
      </c>
      <c r="E15" s="105">
        <f>E13/E16</f>
        <v>1.1168831168831168</v>
      </c>
      <c r="F15" s="105">
        <v>1.1399999999999999</v>
      </c>
      <c r="G15" s="105">
        <v>1.1000000000000001</v>
      </c>
      <c r="H15" s="105">
        <v>4.38</v>
      </c>
      <c r="I15" s="105">
        <v>1.1299999999999999</v>
      </c>
    </row>
    <row r="16" spans="3:9" x14ac:dyDescent="0.25">
      <c r="C16" s="34" t="s">
        <v>11</v>
      </c>
      <c r="D16" s="33">
        <v>154</v>
      </c>
      <c r="E16" s="33">
        <v>154</v>
      </c>
      <c r="F16" s="33">
        <v>153</v>
      </c>
      <c r="G16" s="33">
        <v>150</v>
      </c>
      <c r="H16" s="33">
        <v>153</v>
      </c>
      <c r="I16" s="33">
        <v>147</v>
      </c>
    </row>
    <row r="18" spans="3:3" s="1" customFormat="1" x14ac:dyDescent="0.25">
      <c r="C18" s="126" t="s">
        <v>80</v>
      </c>
    </row>
    <row r="19" spans="3:3" x14ac:dyDescent="0.25">
      <c r="C19" s="91" t="s">
        <v>82</v>
      </c>
    </row>
  </sheetData>
  <customSheetViews>
    <customSheetView guid="{53DCB48B-4F68-4024-9145-D294071FF927}" showPageBreaks="1" showGridLines="0" fitToPage="1">
      <selection activeCell="C14" sqref="C14"/>
      <pageMargins left="0.7" right="0.7" top="0.75" bottom="0.75" header="0.3" footer="0.3"/>
      <pageSetup scale="78" orientation="landscape" r:id="rId1"/>
    </customSheetView>
    <customSheetView guid="{F10C164C-3902-48FA-903E-F42B48CB88C6}" showPageBreaks="1" showGridLines="0" fitToPage="1">
      <selection activeCell="B5" sqref="B5"/>
      <pageMargins left="0.7" right="0.7" top="0.75" bottom="0.75" header="0.3" footer="0.3"/>
      <pageSetup scale="78" orientation="landscape" r:id="rId2"/>
    </customSheetView>
    <customSheetView guid="{452708E9-9655-4ED1-B6DE-69EDE47156C2}" showGridLines="0">
      <selection activeCell="J16" sqref="J16"/>
      <pageMargins left="0.7" right="0.7" top="0.75" bottom="0.75" header="0.3" footer="0.3"/>
      <pageSetup orientation="portrait" r:id="rId3"/>
    </customSheetView>
  </customSheetViews>
  <mergeCells count="1">
    <mergeCell ref="D5:I5"/>
  </mergeCells>
  <pageMargins left="0.7" right="0.7" top="0.75" bottom="0.75" header="0.3" footer="0.3"/>
  <pageSetup scale="79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N62"/>
  <sheetViews>
    <sheetView showGridLines="0" zoomScale="90" zoomScaleNormal="90" zoomScaleSheetLayoutView="90" workbookViewId="0">
      <selection activeCell="E1" sqref="E1"/>
    </sheetView>
  </sheetViews>
  <sheetFormatPr defaultColWidth="9.140625" defaultRowHeight="15" x14ac:dyDescent="0.25"/>
  <cols>
    <col min="1" max="1" width="2.42578125" style="3" customWidth="1"/>
    <col min="2" max="2" width="25.7109375" style="3" customWidth="1"/>
    <col min="3" max="3" width="18.140625" style="3" customWidth="1"/>
    <col min="4" max="4" width="21.42578125" style="3" customWidth="1"/>
    <col min="5" max="5" width="19.140625" style="3" bestFit="1" customWidth="1"/>
    <col min="6" max="6" width="23.85546875" style="3" customWidth="1"/>
    <col min="7" max="7" width="23" style="3" customWidth="1"/>
    <col min="8" max="8" width="19.7109375" style="3" customWidth="1"/>
    <col min="9" max="9" width="20" style="3" customWidth="1"/>
    <col min="10" max="10" width="13.7109375" style="3" customWidth="1"/>
    <col min="11" max="11" width="16.85546875" style="3" customWidth="1"/>
    <col min="12" max="13" width="13.85546875" style="3" customWidth="1"/>
    <col min="14" max="14" width="20.5703125" style="3" customWidth="1"/>
    <col min="15" max="16384" width="9.140625" style="3"/>
  </cols>
  <sheetData>
    <row r="1" spans="2:14" x14ac:dyDescent="0.25">
      <c r="H1" s="65"/>
    </row>
    <row r="2" spans="2:14" ht="31.5" x14ac:dyDescent="0.5">
      <c r="B2" s="145" t="s">
        <v>27</v>
      </c>
      <c r="C2" s="145"/>
      <c r="D2" s="145"/>
      <c r="E2" s="145"/>
      <c r="F2" s="145"/>
      <c r="G2" s="145"/>
      <c r="H2" s="145"/>
      <c r="I2" s="145"/>
      <c r="J2" s="59"/>
      <c r="K2" s="59"/>
      <c r="L2" s="59"/>
    </row>
    <row r="3" spans="2:14" x14ac:dyDescent="0.25">
      <c r="B3" s="71"/>
      <c r="C3" s="72"/>
      <c r="D3" s="72"/>
      <c r="E3" s="72"/>
      <c r="F3" s="72"/>
      <c r="G3" s="72"/>
      <c r="H3" s="138"/>
      <c r="I3" s="73"/>
      <c r="J3" s="73"/>
      <c r="K3" s="73"/>
      <c r="L3" s="73"/>
      <c r="M3" s="71"/>
      <c r="N3" s="71"/>
    </row>
    <row r="4" spans="2:14" x14ac:dyDescent="0.25">
      <c r="B4" s="71"/>
      <c r="C4" s="72"/>
      <c r="D4" s="72"/>
      <c r="E4" s="72"/>
      <c r="F4" s="72"/>
      <c r="G4" s="72"/>
      <c r="H4" s="138"/>
      <c r="I4" s="73"/>
      <c r="J4" s="73"/>
      <c r="K4" s="73"/>
      <c r="L4" s="73"/>
      <c r="M4" s="71"/>
      <c r="N4" s="71"/>
    </row>
    <row r="5" spans="2:14" x14ac:dyDescent="0.25">
      <c r="B5" s="79"/>
      <c r="C5" s="181" t="s">
        <v>79</v>
      </c>
      <c r="D5" s="181"/>
      <c r="E5" s="181"/>
      <c r="F5" s="181"/>
      <c r="G5" s="181"/>
      <c r="H5" s="181"/>
      <c r="I5" s="73"/>
      <c r="J5" s="73"/>
      <c r="K5" s="73"/>
      <c r="L5" s="73"/>
      <c r="M5" s="71"/>
      <c r="N5" s="71"/>
    </row>
    <row r="6" spans="2:14" x14ac:dyDescent="0.25">
      <c r="B6" s="79"/>
      <c r="C6" s="182" t="s">
        <v>3</v>
      </c>
      <c r="D6" s="182"/>
      <c r="E6" s="182"/>
      <c r="F6" s="182"/>
      <c r="G6" s="182"/>
      <c r="H6" s="182"/>
      <c r="I6" s="73"/>
      <c r="J6" s="73"/>
      <c r="K6" s="73"/>
      <c r="L6" s="73"/>
      <c r="M6" s="71"/>
      <c r="N6" s="71"/>
    </row>
    <row r="7" spans="2:14" ht="26.25" x14ac:dyDescent="0.25">
      <c r="B7" s="79"/>
      <c r="C7" s="80" t="s">
        <v>13</v>
      </c>
      <c r="D7" s="80" t="s">
        <v>86</v>
      </c>
      <c r="E7" s="80" t="s">
        <v>91</v>
      </c>
      <c r="F7" s="80" t="s">
        <v>56</v>
      </c>
      <c r="G7" s="165" t="s">
        <v>54</v>
      </c>
      <c r="H7" s="80" t="s">
        <v>34</v>
      </c>
      <c r="I7" s="73"/>
      <c r="J7" s="73"/>
      <c r="K7" s="73"/>
      <c r="L7" s="71"/>
      <c r="M7" s="71"/>
    </row>
    <row r="8" spans="2:14" x14ac:dyDescent="0.25">
      <c r="B8" s="79" t="s">
        <v>33</v>
      </c>
      <c r="C8" s="106">
        <v>89</v>
      </c>
      <c r="D8" s="106">
        <v>0</v>
      </c>
      <c r="E8" s="106">
        <v>15</v>
      </c>
      <c r="F8" s="106">
        <v>0</v>
      </c>
      <c r="G8" s="106">
        <v>0</v>
      </c>
      <c r="H8" s="106">
        <v>104</v>
      </c>
      <c r="I8" s="73"/>
      <c r="J8" s="73"/>
      <c r="K8" s="73"/>
      <c r="L8" s="71"/>
      <c r="M8" s="71"/>
    </row>
    <row r="9" spans="2:14" x14ac:dyDescent="0.25">
      <c r="B9" s="79" t="s">
        <v>31</v>
      </c>
      <c r="C9" s="123">
        <v>73</v>
      </c>
      <c r="D9" s="123">
        <v>0</v>
      </c>
      <c r="E9" s="123">
        <v>17</v>
      </c>
      <c r="F9" s="123">
        <v>3</v>
      </c>
      <c r="G9" s="123">
        <v>0</v>
      </c>
      <c r="H9" s="123">
        <v>93</v>
      </c>
      <c r="I9" s="73"/>
      <c r="J9" s="73"/>
      <c r="K9" s="73"/>
      <c r="L9" s="71"/>
      <c r="M9" s="71"/>
    </row>
    <row r="10" spans="2:14" x14ac:dyDescent="0.25">
      <c r="B10" s="79" t="s">
        <v>30</v>
      </c>
      <c r="C10" s="123">
        <v>45</v>
      </c>
      <c r="D10" s="123">
        <v>0</v>
      </c>
      <c r="E10" s="123">
        <v>10</v>
      </c>
      <c r="F10" s="123">
        <v>0</v>
      </c>
      <c r="G10" s="123">
        <v>0</v>
      </c>
      <c r="H10" s="123">
        <v>55</v>
      </c>
      <c r="I10" s="73"/>
      <c r="J10" s="73"/>
      <c r="K10" s="73"/>
      <c r="L10" s="71"/>
      <c r="M10" s="71"/>
    </row>
    <row r="11" spans="2:14" x14ac:dyDescent="0.25">
      <c r="B11" s="79" t="s">
        <v>38</v>
      </c>
      <c r="C11" s="123">
        <v>-15</v>
      </c>
      <c r="D11" s="123">
        <v>2</v>
      </c>
      <c r="E11" s="123">
        <v>0</v>
      </c>
      <c r="F11" s="123">
        <v>0</v>
      </c>
      <c r="G11" s="123">
        <v>0</v>
      </c>
      <c r="H11" s="123">
        <v>-13</v>
      </c>
      <c r="I11" s="73"/>
      <c r="J11" s="73"/>
      <c r="K11" s="73"/>
      <c r="L11" s="71"/>
      <c r="M11" s="71"/>
    </row>
    <row r="12" spans="2:14" ht="15.75" thickBot="1" x14ac:dyDescent="0.3">
      <c r="B12" s="79" t="s">
        <v>14</v>
      </c>
      <c r="C12" s="108">
        <v>192</v>
      </c>
      <c r="D12" s="108">
        <v>2</v>
      </c>
      <c r="E12" s="108">
        <v>42</v>
      </c>
      <c r="F12" s="108">
        <v>3</v>
      </c>
      <c r="G12" s="108">
        <v>0</v>
      </c>
      <c r="H12" s="108">
        <v>239</v>
      </c>
      <c r="I12" s="73"/>
      <c r="J12" s="73"/>
      <c r="K12" s="73"/>
      <c r="L12" s="71"/>
      <c r="M12" s="71"/>
    </row>
    <row r="13" spans="2:14" ht="15.75" thickTop="1" x14ac:dyDescent="0.25">
      <c r="B13" s="71"/>
      <c r="C13" s="72"/>
      <c r="D13" s="72"/>
      <c r="E13" s="72"/>
      <c r="F13" s="72"/>
      <c r="G13" s="72"/>
      <c r="H13" s="138"/>
      <c r="I13" s="73"/>
      <c r="J13" s="73"/>
      <c r="K13" s="73"/>
      <c r="L13" s="73"/>
      <c r="M13" s="71"/>
      <c r="N13" s="71"/>
    </row>
    <row r="14" spans="2:14" x14ac:dyDescent="0.25">
      <c r="B14" s="116"/>
      <c r="C14" s="185" t="s">
        <v>71</v>
      </c>
      <c r="D14" s="185"/>
      <c r="E14" s="185"/>
      <c r="F14" s="185"/>
      <c r="G14" s="185"/>
      <c r="H14" s="185"/>
      <c r="I14" s="73"/>
      <c r="J14" s="73"/>
      <c r="K14" s="73"/>
      <c r="L14" s="73"/>
      <c r="M14" s="71"/>
      <c r="N14" s="71"/>
    </row>
    <row r="15" spans="2:14" x14ac:dyDescent="0.25">
      <c r="B15" s="116"/>
      <c r="C15" s="186" t="s">
        <v>3</v>
      </c>
      <c r="D15" s="186"/>
      <c r="E15" s="186"/>
      <c r="F15" s="186"/>
      <c r="G15" s="186"/>
      <c r="H15" s="186"/>
      <c r="I15" s="73"/>
      <c r="J15" s="73"/>
      <c r="K15" s="73"/>
      <c r="L15" s="73"/>
      <c r="M15" s="71"/>
      <c r="N15" s="71"/>
    </row>
    <row r="16" spans="2:14" ht="26.25" x14ac:dyDescent="0.25">
      <c r="B16" s="116"/>
      <c r="C16" s="165" t="s">
        <v>13</v>
      </c>
      <c r="D16" s="80" t="s">
        <v>86</v>
      </c>
      <c r="E16" s="80" t="s">
        <v>91</v>
      </c>
      <c r="F16" s="165" t="s">
        <v>56</v>
      </c>
      <c r="G16" s="165" t="s">
        <v>54</v>
      </c>
      <c r="H16" s="165" t="s">
        <v>34</v>
      </c>
      <c r="I16" s="73"/>
      <c r="J16" s="73"/>
      <c r="K16" s="73"/>
      <c r="L16" s="73"/>
      <c r="M16" s="71"/>
      <c r="N16" s="71"/>
    </row>
    <row r="17" spans="2:14" x14ac:dyDescent="0.25">
      <c r="B17" s="116" t="s">
        <v>94</v>
      </c>
      <c r="C17" s="106">
        <v>353</v>
      </c>
      <c r="D17" s="106">
        <v>0</v>
      </c>
      <c r="E17" s="106">
        <v>68</v>
      </c>
      <c r="F17" s="106">
        <v>0</v>
      </c>
      <c r="G17" s="106">
        <v>0</v>
      </c>
      <c r="H17" s="106">
        <v>421</v>
      </c>
      <c r="I17" s="73"/>
      <c r="J17" s="73"/>
      <c r="K17" s="73"/>
      <c r="L17" s="73"/>
      <c r="M17" s="71"/>
      <c r="N17" s="71"/>
    </row>
    <row r="18" spans="2:14" x14ac:dyDescent="0.25">
      <c r="B18" s="116" t="s">
        <v>95</v>
      </c>
      <c r="C18" s="123">
        <v>284</v>
      </c>
      <c r="D18" s="123">
        <v>0</v>
      </c>
      <c r="E18" s="123">
        <v>87</v>
      </c>
      <c r="F18" s="123">
        <v>10</v>
      </c>
      <c r="G18" s="123">
        <v>0</v>
      </c>
      <c r="H18" s="123">
        <v>381</v>
      </c>
      <c r="I18" s="73"/>
      <c r="J18" s="73"/>
      <c r="K18" s="73"/>
      <c r="L18" s="73"/>
      <c r="M18" s="71"/>
      <c r="N18" s="71"/>
    </row>
    <row r="19" spans="2:14" x14ac:dyDescent="0.25">
      <c r="B19" s="116" t="s">
        <v>30</v>
      </c>
      <c r="C19" s="123">
        <v>230</v>
      </c>
      <c r="D19" s="123">
        <v>0</v>
      </c>
      <c r="E19" s="123">
        <v>46</v>
      </c>
      <c r="F19" s="123">
        <v>0</v>
      </c>
      <c r="G19" s="123">
        <v>0</v>
      </c>
      <c r="H19" s="123">
        <v>276</v>
      </c>
      <c r="I19" s="73"/>
      <c r="J19" s="73"/>
      <c r="K19" s="73"/>
      <c r="L19" s="73"/>
      <c r="M19" s="71"/>
      <c r="N19" s="71"/>
    </row>
    <row r="20" spans="2:14" x14ac:dyDescent="0.25">
      <c r="B20" s="116" t="s">
        <v>38</v>
      </c>
      <c r="C20" s="123">
        <v>-118</v>
      </c>
      <c r="D20" s="123">
        <v>37</v>
      </c>
      <c r="E20" s="123">
        <v>0</v>
      </c>
      <c r="F20" s="123">
        <v>0</v>
      </c>
      <c r="G20" s="123">
        <v>7</v>
      </c>
      <c r="H20" s="123">
        <v>-74</v>
      </c>
      <c r="I20" s="73"/>
      <c r="J20" s="73"/>
      <c r="K20" s="73"/>
      <c r="L20" s="73"/>
      <c r="M20" s="71"/>
      <c r="N20" s="71"/>
    </row>
    <row r="21" spans="2:14" ht="15.75" thickBot="1" x14ac:dyDescent="0.3">
      <c r="B21" s="116" t="s">
        <v>14</v>
      </c>
      <c r="C21" s="108">
        <v>749</v>
      </c>
      <c r="D21" s="108">
        <v>37</v>
      </c>
      <c r="E21" s="108">
        <v>201</v>
      </c>
      <c r="F21" s="108">
        <v>10</v>
      </c>
      <c r="G21" s="108">
        <v>7</v>
      </c>
      <c r="H21" s="108">
        <v>1004</v>
      </c>
      <c r="I21" s="73"/>
      <c r="J21" s="73"/>
      <c r="K21" s="73"/>
      <c r="L21" s="73"/>
      <c r="M21" s="71"/>
      <c r="N21" s="71"/>
    </row>
    <row r="22" spans="2:14" ht="15.75" thickTop="1" x14ac:dyDescent="0.25">
      <c r="B22" s="167"/>
      <c r="C22" s="168"/>
      <c r="D22" s="168"/>
      <c r="E22" s="168"/>
      <c r="F22" s="168"/>
      <c r="G22" s="168"/>
      <c r="H22" s="169"/>
      <c r="I22" s="73"/>
      <c r="J22" s="73"/>
      <c r="K22" s="73"/>
      <c r="L22" s="73"/>
      <c r="M22" s="71"/>
      <c r="N22" s="71"/>
    </row>
    <row r="23" spans="2:14" x14ac:dyDescent="0.25">
      <c r="B23" s="116"/>
      <c r="C23" s="185" t="s">
        <v>70</v>
      </c>
      <c r="D23" s="185"/>
      <c r="E23" s="185"/>
      <c r="F23" s="185"/>
      <c r="G23" s="185"/>
      <c r="H23" s="169"/>
      <c r="I23" s="73"/>
      <c r="J23" s="73"/>
      <c r="K23" s="73"/>
      <c r="L23" s="73"/>
      <c r="M23" s="71"/>
      <c r="N23" s="71"/>
    </row>
    <row r="24" spans="2:14" x14ac:dyDescent="0.25">
      <c r="B24" s="116"/>
      <c r="C24" s="186" t="s">
        <v>3</v>
      </c>
      <c r="D24" s="186"/>
      <c r="E24" s="186"/>
      <c r="F24" s="186"/>
      <c r="G24" s="186"/>
      <c r="H24" s="169"/>
      <c r="I24" s="73"/>
      <c r="J24" s="73"/>
      <c r="K24" s="73"/>
      <c r="L24" s="73"/>
      <c r="M24" s="71"/>
      <c r="N24" s="71"/>
    </row>
    <row r="25" spans="2:14" ht="26.25" x14ac:dyDescent="0.25">
      <c r="B25" s="116"/>
      <c r="C25" s="165" t="s">
        <v>13</v>
      </c>
      <c r="D25" s="80" t="s">
        <v>86</v>
      </c>
      <c r="E25" s="80" t="s">
        <v>91</v>
      </c>
      <c r="F25" s="165" t="s">
        <v>56</v>
      </c>
      <c r="G25" s="165" t="s">
        <v>34</v>
      </c>
      <c r="H25" s="169"/>
      <c r="I25" s="73"/>
      <c r="J25" s="73"/>
      <c r="K25" s="73"/>
      <c r="L25" s="73"/>
      <c r="M25" s="71"/>
      <c r="N25" s="71"/>
    </row>
    <row r="26" spans="2:14" x14ac:dyDescent="0.25">
      <c r="B26" s="116" t="s">
        <v>94</v>
      </c>
      <c r="C26" s="106">
        <v>80</v>
      </c>
      <c r="D26" s="106">
        <v>0</v>
      </c>
      <c r="E26" s="106">
        <v>17</v>
      </c>
      <c r="F26" s="106">
        <v>0</v>
      </c>
      <c r="G26" s="106">
        <v>97</v>
      </c>
      <c r="H26" s="169"/>
      <c r="I26" s="73"/>
      <c r="J26" s="73"/>
      <c r="K26" s="73"/>
      <c r="L26" s="73"/>
      <c r="M26" s="71"/>
      <c r="N26" s="71"/>
    </row>
    <row r="27" spans="2:14" x14ac:dyDescent="0.25">
      <c r="B27" s="116" t="s">
        <v>95</v>
      </c>
      <c r="C27" s="123">
        <v>63</v>
      </c>
      <c r="D27" s="123">
        <v>0</v>
      </c>
      <c r="E27" s="123">
        <v>21</v>
      </c>
      <c r="F27" s="123">
        <v>3</v>
      </c>
      <c r="G27" s="123">
        <v>87</v>
      </c>
      <c r="H27" s="169"/>
      <c r="I27" s="73"/>
      <c r="J27" s="73"/>
      <c r="K27" s="73"/>
      <c r="L27" s="73"/>
      <c r="M27" s="71"/>
      <c r="N27" s="71"/>
    </row>
    <row r="28" spans="2:14" x14ac:dyDescent="0.25">
      <c r="B28" s="116" t="s">
        <v>30</v>
      </c>
      <c r="C28" s="123">
        <v>68</v>
      </c>
      <c r="D28" s="123">
        <v>0</v>
      </c>
      <c r="E28" s="123">
        <v>12</v>
      </c>
      <c r="F28" s="123">
        <v>0</v>
      </c>
      <c r="G28" s="123">
        <v>80</v>
      </c>
      <c r="H28" s="169"/>
      <c r="I28" s="73"/>
      <c r="J28" s="73"/>
      <c r="K28" s="73"/>
      <c r="L28" s="73"/>
      <c r="M28" s="71"/>
      <c r="N28" s="71"/>
    </row>
    <row r="29" spans="2:14" x14ac:dyDescent="0.25">
      <c r="B29" s="116" t="s">
        <v>38</v>
      </c>
      <c r="C29" s="123">
        <v>-23</v>
      </c>
      <c r="D29" s="123">
        <v>5</v>
      </c>
      <c r="E29" s="123">
        <v>0</v>
      </c>
      <c r="F29" s="123">
        <v>0</v>
      </c>
      <c r="G29" s="123">
        <v>-18</v>
      </c>
      <c r="H29" s="169"/>
      <c r="I29" s="73"/>
      <c r="J29" s="73"/>
      <c r="K29" s="73"/>
      <c r="L29" s="73"/>
      <c r="M29" s="71"/>
      <c r="N29" s="71"/>
    </row>
    <row r="30" spans="2:14" ht="15.75" thickBot="1" x14ac:dyDescent="0.3">
      <c r="B30" s="116" t="s">
        <v>14</v>
      </c>
      <c r="C30" s="108">
        <v>188</v>
      </c>
      <c r="D30" s="108">
        <v>5</v>
      </c>
      <c r="E30" s="108">
        <v>50</v>
      </c>
      <c r="F30" s="108">
        <v>3</v>
      </c>
      <c r="G30" s="108">
        <v>246</v>
      </c>
      <c r="H30" s="169"/>
      <c r="I30" s="73"/>
      <c r="J30" s="73"/>
      <c r="K30" s="73"/>
      <c r="L30" s="73"/>
      <c r="M30" s="71"/>
      <c r="N30" s="71"/>
    </row>
    <row r="31" spans="2:14" ht="15.75" thickTop="1" x14ac:dyDescent="0.25">
      <c r="B31" s="167"/>
      <c r="C31" s="168"/>
      <c r="D31" s="168"/>
      <c r="E31" s="168"/>
      <c r="F31" s="168"/>
      <c r="G31" s="168"/>
      <c r="H31" s="169"/>
      <c r="I31" s="73"/>
      <c r="J31" s="73"/>
      <c r="K31" s="73"/>
      <c r="L31" s="73"/>
      <c r="M31" s="71"/>
      <c r="N31" s="71"/>
    </row>
    <row r="32" spans="2:14" x14ac:dyDescent="0.25">
      <c r="B32" s="116"/>
      <c r="C32" s="185" t="s">
        <v>61</v>
      </c>
      <c r="D32" s="185"/>
      <c r="E32" s="185"/>
      <c r="F32" s="185"/>
      <c r="G32" s="185"/>
      <c r="H32" s="164"/>
      <c r="I32" s="140"/>
      <c r="J32" s="73"/>
      <c r="K32" s="73"/>
      <c r="L32" s="73"/>
      <c r="M32" s="71"/>
      <c r="N32" s="71"/>
    </row>
    <row r="33" spans="2:14" x14ac:dyDescent="0.25">
      <c r="B33" s="116"/>
      <c r="C33" s="186" t="s">
        <v>3</v>
      </c>
      <c r="D33" s="186"/>
      <c r="E33" s="186"/>
      <c r="F33" s="186"/>
      <c r="G33" s="186"/>
      <c r="H33" s="164"/>
      <c r="I33" s="132"/>
      <c r="J33" s="73"/>
      <c r="K33" s="73"/>
      <c r="L33" s="73"/>
      <c r="M33" s="71"/>
      <c r="N33" s="71"/>
    </row>
    <row r="34" spans="2:14" ht="26.25" x14ac:dyDescent="0.25">
      <c r="B34" s="116"/>
      <c r="C34" s="165" t="s">
        <v>13</v>
      </c>
      <c r="D34" s="80" t="s">
        <v>86</v>
      </c>
      <c r="E34" s="80" t="s">
        <v>91</v>
      </c>
      <c r="F34" s="165" t="s">
        <v>56</v>
      </c>
      <c r="G34" s="165" t="s">
        <v>34</v>
      </c>
      <c r="H34" s="166"/>
      <c r="I34" s="73"/>
      <c r="J34" s="73"/>
      <c r="K34" s="71"/>
      <c r="L34" s="71"/>
    </row>
    <row r="35" spans="2:14" x14ac:dyDescent="0.25">
      <c r="B35" s="116" t="s">
        <v>94</v>
      </c>
      <c r="C35" s="106">
        <v>89</v>
      </c>
      <c r="D35" s="106">
        <v>0</v>
      </c>
      <c r="E35" s="106">
        <v>17</v>
      </c>
      <c r="F35" s="106">
        <v>0</v>
      </c>
      <c r="G35" s="106">
        <v>106</v>
      </c>
      <c r="H35" s="166"/>
      <c r="I35" s="73"/>
      <c r="J35" s="73"/>
      <c r="K35" s="71"/>
      <c r="L35" s="71"/>
    </row>
    <row r="36" spans="2:14" x14ac:dyDescent="0.25">
      <c r="B36" s="116" t="s">
        <v>95</v>
      </c>
      <c r="C36" s="123">
        <v>92</v>
      </c>
      <c r="D36" s="123">
        <v>0</v>
      </c>
      <c r="E36" s="123">
        <v>22</v>
      </c>
      <c r="F36" s="123">
        <v>2</v>
      </c>
      <c r="G36" s="123">
        <v>116</v>
      </c>
      <c r="H36" s="166"/>
      <c r="I36" s="73"/>
      <c r="J36" s="73"/>
      <c r="K36" s="71"/>
      <c r="L36" s="71"/>
    </row>
    <row r="37" spans="2:14" x14ac:dyDescent="0.25">
      <c r="B37" s="116" t="s">
        <v>30</v>
      </c>
      <c r="C37" s="123">
        <v>52</v>
      </c>
      <c r="D37" s="123">
        <v>0</v>
      </c>
      <c r="E37" s="123">
        <v>11</v>
      </c>
      <c r="F37" s="123">
        <v>0</v>
      </c>
      <c r="G37" s="123">
        <v>63</v>
      </c>
      <c r="H37" s="166"/>
      <c r="I37" s="73"/>
      <c r="J37" s="73"/>
      <c r="K37" s="71"/>
      <c r="L37" s="71"/>
    </row>
    <row r="38" spans="2:14" x14ac:dyDescent="0.25">
      <c r="B38" s="116" t="s">
        <v>38</v>
      </c>
      <c r="C38" s="123">
        <v>-30</v>
      </c>
      <c r="D38" s="123">
        <v>7</v>
      </c>
      <c r="E38" s="123">
        <v>0</v>
      </c>
      <c r="F38" s="123">
        <v>0</v>
      </c>
      <c r="G38" s="123">
        <v>-23</v>
      </c>
      <c r="H38" s="166"/>
      <c r="I38" s="73"/>
      <c r="J38" s="73"/>
      <c r="K38" s="71"/>
      <c r="L38" s="71"/>
    </row>
    <row r="39" spans="2:14" ht="15.75" thickBot="1" x14ac:dyDescent="0.3">
      <c r="B39" s="116" t="s">
        <v>14</v>
      </c>
      <c r="C39" s="108">
        <v>203</v>
      </c>
      <c r="D39" s="108">
        <v>7</v>
      </c>
      <c r="E39" s="108">
        <v>50</v>
      </c>
      <c r="F39" s="108">
        <v>2</v>
      </c>
      <c r="G39" s="108">
        <v>262</v>
      </c>
      <c r="H39" s="166"/>
      <c r="I39" s="73"/>
      <c r="J39" s="73"/>
      <c r="K39" s="71"/>
      <c r="L39" s="71"/>
    </row>
    <row r="40" spans="2:14" ht="15.75" thickTop="1" x14ac:dyDescent="0.25">
      <c r="B40" s="116"/>
      <c r="C40" s="136"/>
      <c r="D40" s="136"/>
      <c r="E40" s="136"/>
      <c r="F40" s="136"/>
      <c r="G40" s="136"/>
      <c r="H40" s="166"/>
      <c r="I40" s="73"/>
      <c r="J40" s="73"/>
      <c r="K40" s="71"/>
      <c r="L40" s="71"/>
    </row>
    <row r="41" spans="2:14" x14ac:dyDescent="0.25">
      <c r="B41" s="116"/>
      <c r="C41" s="185" t="s">
        <v>65</v>
      </c>
      <c r="D41" s="185"/>
      <c r="E41" s="185"/>
      <c r="F41" s="185"/>
      <c r="G41" s="185"/>
      <c r="H41" s="164"/>
      <c r="I41" s="140"/>
      <c r="J41" s="73"/>
      <c r="K41" s="73"/>
      <c r="L41" s="73"/>
      <c r="M41" s="71"/>
      <c r="N41" s="71"/>
    </row>
    <row r="42" spans="2:14" x14ac:dyDescent="0.25">
      <c r="B42" s="116"/>
      <c r="C42" s="186" t="s">
        <v>3</v>
      </c>
      <c r="D42" s="186"/>
      <c r="E42" s="186"/>
      <c r="F42" s="186"/>
      <c r="G42" s="186"/>
      <c r="H42" s="164"/>
      <c r="I42" s="132"/>
      <c r="J42" s="73"/>
      <c r="K42" s="73"/>
      <c r="L42" s="73"/>
      <c r="M42" s="71"/>
      <c r="N42" s="71"/>
    </row>
    <row r="43" spans="2:14" ht="26.25" x14ac:dyDescent="0.25">
      <c r="B43" s="116"/>
      <c r="C43" s="165" t="s">
        <v>13</v>
      </c>
      <c r="D43" s="80" t="s">
        <v>86</v>
      </c>
      <c r="E43" s="80" t="s">
        <v>91</v>
      </c>
      <c r="F43" s="165" t="s">
        <v>56</v>
      </c>
      <c r="G43" s="165" t="s">
        <v>34</v>
      </c>
      <c r="H43" s="166"/>
      <c r="I43" s="73"/>
      <c r="J43" s="73"/>
      <c r="K43" s="71"/>
      <c r="L43" s="71"/>
    </row>
    <row r="44" spans="2:14" x14ac:dyDescent="0.25">
      <c r="B44" s="116" t="s">
        <v>94</v>
      </c>
      <c r="C44" s="106">
        <v>94</v>
      </c>
      <c r="D44" s="106">
        <v>0</v>
      </c>
      <c r="E44" s="106">
        <v>17</v>
      </c>
      <c r="F44" s="106">
        <v>0</v>
      </c>
      <c r="G44" s="106">
        <v>111</v>
      </c>
      <c r="H44" s="166"/>
      <c r="I44" s="73"/>
      <c r="J44" s="73"/>
      <c r="K44" s="71"/>
      <c r="L44" s="71"/>
    </row>
    <row r="45" spans="2:14" x14ac:dyDescent="0.25">
      <c r="B45" s="116" t="s">
        <v>95</v>
      </c>
      <c r="C45" s="123">
        <v>60</v>
      </c>
      <c r="D45" s="123">
        <v>0</v>
      </c>
      <c r="E45" s="123">
        <v>22</v>
      </c>
      <c r="F45" s="123">
        <v>2</v>
      </c>
      <c r="G45" s="123">
        <v>84</v>
      </c>
      <c r="H45" s="166"/>
      <c r="I45" s="73"/>
      <c r="J45" s="73"/>
      <c r="K45" s="71"/>
      <c r="L45" s="71"/>
    </row>
    <row r="46" spans="2:14" x14ac:dyDescent="0.25">
      <c r="B46" s="116" t="s">
        <v>30</v>
      </c>
      <c r="C46" s="123">
        <v>68</v>
      </c>
      <c r="D46" s="123">
        <v>0</v>
      </c>
      <c r="E46" s="123">
        <v>12</v>
      </c>
      <c r="F46" s="123">
        <v>0</v>
      </c>
      <c r="G46" s="123">
        <f>SUM(C46:F46)</f>
        <v>80</v>
      </c>
      <c r="H46" s="166"/>
      <c r="I46" s="73"/>
      <c r="J46" s="73"/>
      <c r="K46" s="71"/>
      <c r="L46" s="71"/>
    </row>
    <row r="47" spans="2:14" x14ac:dyDescent="0.25">
      <c r="B47" s="116" t="s">
        <v>38</v>
      </c>
      <c r="C47" s="123">
        <v>-23</v>
      </c>
      <c r="D47" s="123">
        <v>8</v>
      </c>
      <c r="E47" s="123">
        <v>0</v>
      </c>
      <c r="F47" s="123">
        <v>0</v>
      </c>
      <c r="G47" s="123">
        <f>SUM(C47:F47)</f>
        <v>-15</v>
      </c>
      <c r="H47" s="166"/>
      <c r="I47" s="73"/>
      <c r="J47" s="73"/>
      <c r="K47" s="71"/>
      <c r="L47" s="71"/>
    </row>
    <row r="48" spans="2:14" ht="15.75" thickBot="1" x14ac:dyDescent="0.3">
      <c r="B48" s="116" t="s">
        <v>14</v>
      </c>
      <c r="C48" s="108">
        <f>SUM(C44:C47)</f>
        <v>199</v>
      </c>
      <c r="D48" s="108">
        <f>SUM(D44:D47)</f>
        <v>8</v>
      </c>
      <c r="E48" s="108">
        <f t="shared" ref="E48:G48" si="0">SUM(E44:E47)</f>
        <v>51</v>
      </c>
      <c r="F48" s="108">
        <f t="shared" si="0"/>
        <v>2</v>
      </c>
      <c r="G48" s="108">
        <f t="shared" si="0"/>
        <v>260</v>
      </c>
      <c r="H48" s="166"/>
      <c r="I48" s="73"/>
      <c r="J48" s="73"/>
      <c r="K48" s="71"/>
      <c r="L48" s="71"/>
    </row>
    <row r="49" spans="2:14" ht="15.75" thickTop="1" x14ac:dyDescent="0.25">
      <c r="B49" s="167"/>
      <c r="C49" s="168"/>
      <c r="D49" s="168"/>
      <c r="E49" s="168"/>
      <c r="F49" s="168"/>
      <c r="G49" s="168"/>
      <c r="H49" s="168"/>
      <c r="I49" s="73"/>
      <c r="J49" s="73"/>
      <c r="K49" s="73"/>
      <c r="L49" s="73"/>
      <c r="M49" s="71"/>
      <c r="N49" s="71"/>
    </row>
    <row r="50" spans="2:14" x14ac:dyDescent="0.25">
      <c r="B50" s="116"/>
      <c r="C50" s="185" t="s">
        <v>50</v>
      </c>
      <c r="D50" s="185"/>
      <c r="E50" s="185"/>
      <c r="F50" s="185"/>
      <c r="G50" s="185"/>
      <c r="H50" s="185"/>
      <c r="I50" s="140"/>
      <c r="J50" s="73"/>
      <c r="K50" s="73"/>
      <c r="L50" s="73"/>
      <c r="M50" s="71"/>
      <c r="N50" s="71"/>
    </row>
    <row r="51" spans="2:14" x14ac:dyDescent="0.25">
      <c r="B51" s="116"/>
      <c r="C51" s="186" t="s">
        <v>3</v>
      </c>
      <c r="D51" s="186"/>
      <c r="E51" s="186"/>
      <c r="F51" s="186"/>
      <c r="G51" s="186"/>
      <c r="H51" s="186"/>
      <c r="I51" s="132"/>
      <c r="J51" s="73"/>
      <c r="K51" s="73"/>
      <c r="L51" s="73"/>
      <c r="M51" s="71"/>
      <c r="N51" s="71"/>
    </row>
    <row r="52" spans="2:14" ht="26.25" x14ac:dyDescent="0.25">
      <c r="B52" s="116"/>
      <c r="C52" s="165" t="s">
        <v>13</v>
      </c>
      <c r="D52" s="80" t="s">
        <v>86</v>
      </c>
      <c r="E52" s="80" t="s">
        <v>91</v>
      </c>
      <c r="F52" s="165" t="s">
        <v>56</v>
      </c>
      <c r="G52" s="165" t="s">
        <v>54</v>
      </c>
      <c r="H52" s="165" t="s">
        <v>34</v>
      </c>
      <c r="I52" s="73"/>
      <c r="J52" s="73"/>
      <c r="K52" s="73"/>
      <c r="L52" s="73"/>
      <c r="M52" s="71"/>
      <c r="N52" s="71"/>
    </row>
    <row r="53" spans="2:14" x14ac:dyDescent="0.25">
      <c r="B53" s="116" t="s">
        <v>94</v>
      </c>
      <c r="C53" s="106">
        <v>90</v>
      </c>
      <c r="D53" s="106">
        <v>0</v>
      </c>
      <c r="E53" s="106">
        <v>17</v>
      </c>
      <c r="F53" s="106">
        <v>0</v>
      </c>
      <c r="G53" s="106">
        <v>0</v>
      </c>
      <c r="H53" s="106">
        <v>107</v>
      </c>
      <c r="I53" s="73"/>
      <c r="J53" s="73"/>
      <c r="K53" s="73"/>
      <c r="L53" s="73"/>
      <c r="M53" s="71"/>
      <c r="N53" s="71"/>
    </row>
    <row r="54" spans="2:14" x14ac:dyDescent="0.25">
      <c r="B54" s="116" t="s">
        <v>95</v>
      </c>
      <c r="C54" s="123">
        <v>69</v>
      </c>
      <c r="D54" s="123">
        <v>0</v>
      </c>
      <c r="E54" s="123">
        <v>22</v>
      </c>
      <c r="F54" s="123">
        <v>3</v>
      </c>
      <c r="G54" s="123">
        <v>0</v>
      </c>
      <c r="H54" s="123">
        <v>94</v>
      </c>
      <c r="I54" s="73"/>
      <c r="J54" s="73"/>
      <c r="K54" s="73"/>
      <c r="L54" s="73"/>
      <c r="M54" s="71"/>
      <c r="N54" s="71"/>
    </row>
    <row r="55" spans="2:14" x14ac:dyDescent="0.25">
      <c r="B55" s="116" t="s">
        <v>30</v>
      </c>
      <c r="C55" s="123">
        <v>42</v>
      </c>
      <c r="D55" s="123">
        <v>0</v>
      </c>
      <c r="E55" s="123">
        <v>11</v>
      </c>
      <c r="F55" s="123">
        <v>0</v>
      </c>
      <c r="G55" s="123">
        <v>0</v>
      </c>
      <c r="H55" s="123">
        <v>53</v>
      </c>
      <c r="I55" s="73"/>
      <c r="J55" s="73"/>
      <c r="K55" s="73"/>
      <c r="L55" s="73"/>
      <c r="M55" s="71"/>
      <c r="N55" s="71"/>
    </row>
    <row r="56" spans="2:14" x14ac:dyDescent="0.25">
      <c r="B56" s="116" t="s">
        <v>38</v>
      </c>
      <c r="C56" s="123">
        <v>-42</v>
      </c>
      <c r="D56" s="123">
        <v>17</v>
      </c>
      <c r="E56" s="123">
        <v>0</v>
      </c>
      <c r="F56" s="123">
        <v>0</v>
      </c>
      <c r="G56" s="123">
        <v>7</v>
      </c>
      <c r="H56" s="123">
        <v>-18</v>
      </c>
      <c r="I56" s="73"/>
      <c r="J56" s="73"/>
      <c r="K56" s="73"/>
      <c r="L56" s="73"/>
      <c r="M56" s="71"/>
      <c r="N56" s="71"/>
    </row>
    <row r="57" spans="2:14" ht="15.75" thickBot="1" x14ac:dyDescent="0.3">
      <c r="B57" s="116" t="s">
        <v>14</v>
      </c>
      <c r="C57" s="108">
        <v>159</v>
      </c>
      <c r="D57" s="108">
        <v>17</v>
      </c>
      <c r="E57" s="108">
        <v>50</v>
      </c>
      <c r="F57" s="108">
        <v>3</v>
      </c>
      <c r="G57" s="108">
        <v>7</v>
      </c>
      <c r="H57" s="108">
        <v>236</v>
      </c>
      <c r="I57" s="73"/>
      <c r="J57" s="73"/>
      <c r="K57" s="73"/>
      <c r="L57" s="73"/>
      <c r="M57" s="71"/>
      <c r="N57" s="71"/>
    </row>
    <row r="58" spans="2:14" ht="15.75" thickTop="1" x14ac:dyDescent="0.25">
      <c r="B58" s="71"/>
      <c r="C58" s="72"/>
      <c r="D58" s="72"/>
      <c r="E58" s="72"/>
      <c r="F58" s="72"/>
      <c r="G58" s="72"/>
      <c r="H58" s="72"/>
      <c r="I58" s="73"/>
      <c r="J58" s="73"/>
      <c r="K58" s="73"/>
      <c r="L58" s="73"/>
      <c r="M58" s="71"/>
      <c r="N58" s="71"/>
    </row>
    <row r="59" spans="2:14" x14ac:dyDescent="0.25">
      <c r="B59" s="178" t="s">
        <v>99</v>
      </c>
      <c r="C59" s="135"/>
      <c r="D59" s="135"/>
      <c r="E59" s="135"/>
      <c r="F59" s="135"/>
      <c r="G59" s="135"/>
      <c r="H59" s="71"/>
      <c r="I59" s="71"/>
      <c r="J59" s="71"/>
      <c r="K59" s="71"/>
      <c r="L59" s="71"/>
      <c r="M59" s="71"/>
    </row>
    <row r="60" spans="2:14" x14ac:dyDescent="0.25">
      <c r="B60" s="79"/>
      <c r="C60" s="135"/>
      <c r="D60" s="135"/>
      <c r="E60" s="135"/>
      <c r="F60" s="135"/>
      <c r="G60" s="135"/>
      <c r="H60" s="135"/>
      <c r="I60" s="71"/>
      <c r="J60" s="71"/>
      <c r="K60" s="71"/>
      <c r="L60" s="71"/>
      <c r="M60" s="71"/>
      <c r="N60" s="71"/>
    </row>
    <row r="61" spans="2:14" x14ac:dyDescent="0.25">
      <c r="B61" s="163"/>
      <c r="C61" s="163"/>
      <c r="D61" s="163"/>
      <c r="E61" s="163"/>
      <c r="F61" s="163"/>
      <c r="G61" s="163"/>
      <c r="H61" s="163"/>
      <c r="I61" s="71"/>
      <c r="J61" s="71"/>
      <c r="K61" s="71"/>
      <c r="L61" s="71"/>
      <c r="M61" s="71"/>
      <c r="N61" s="71"/>
    </row>
    <row r="62" spans="2:14" x14ac:dyDescent="0.25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</row>
  </sheetData>
  <mergeCells count="12">
    <mergeCell ref="C51:H51"/>
    <mergeCell ref="C5:H5"/>
    <mergeCell ref="C42:G42"/>
    <mergeCell ref="C32:G32"/>
    <mergeCell ref="C33:G33"/>
    <mergeCell ref="C50:H50"/>
    <mergeCell ref="C6:H6"/>
    <mergeCell ref="C14:H14"/>
    <mergeCell ref="C15:H15"/>
    <mergeCell ref="C41:G41"/>
    <mergeCell ref="C23:G23"/>
    <mergeCell ref="C24:G24"/>
  </mergeCells>
  <pageMargins left="0.7" right="0.7" top="0.75" bottom="0.75" header="0.3" footer="0.3"/>
  <pageSetup scale="59" orientation="portrait" r:id="rId1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N47"/>
  <sheetViews>
    <sheetView showGridLines="0" topLeftCell="B1" zoomScale="90" zoomScaleNormal="90" workbookViewId="0">
      <selection activeCell="L6" sqref="L6"/>
    </sheetView>
  </sheetViews>
  <sheetFormatPr defaultRowHeight="15" x14ac:dyDescent="0.25"/>
  <cols>
    <col min="1" max="1" width="0" hidden="1" customWidth="1"/>
    <col min="2" max="2" width="2.42578125" style="66" customWidth="1"/>
    <col min="3" max="3" width="51.85546875" customWidth="1"/>
    <col min="4" max="10" width="18.5703125" customWidth="1"/>
    <col min="11" max="11" width="18.85546875" customWidth="1"/>
    <col min="12" max="12" width="15.7109375" customWidth="1"/>
    <col min="13" max="13" width="17" customWidth="1"/>
    <col min="14" max="14" width="17.140625" customWidth="1"/>
    <col min="15" max="15" width="19.5703125" customWidth="1"/>
    <col min="16" max="16" width="17" customWidth="1"/>
    <col min="17" max="17" width="13.42578125" customWidth="1"/>
  </cols>
  <sheetData>
    <row r="1" spans="3:14" s="3" customFormat="1" x14ac:dyDescent="0.25"/>
    <row r="2" spans="3:14" s="3" customFormat="1" ht="31.5" x14ac:dyDescent="0.5">
      <c r="C2" s="145" t="s">
        <v>23</v>
      </c>
      <c r="D2" s="145"/>
      <c r="E2" s="145"/>
      <c r="F2" s="145"/>
      <c r="G2" s="145"/>
      <c r="H2" s="145"/>
      <c r="I2" s="145"/>
      <c r="J2" s="145"/>
      <c r="K2" s="59"/>
      <c r="L2" s="62"/>
      <c r="M2" s="59"/>
      <c r="N2" s="59"/>
    </row>
    <row r="3" spans="3:14" x14ac:dyDescent="0.25">
      <c r="C3" s="70"/>
      <c r="D3" s="70"/>
      <c r="E3" s="70"/>
      <c r="F3" s="70"/>
      <c r="G3" s="70"/>
      <c r="H3" s="70"/>
      <c r="I3" s="49"/>
    </row>
    <row r="4" spans="3:14" x14ac:dyDescent="0.25">
      <c r="C4" s="75"/>
      <c r="D4" s="189" t="s">
        <v>79</v>
      </c>
      <c r="E4" s="189"/>
      <c r="F4" s="189"/>
      <c r="G4" s="189"/>
      <c r="H4" s="189"/>
      <c r="I4" s="189"/>
      <c r="J4" s="189"/>
      <c r="K4" s="132"/>
      <c r="L4" s="132"/>
    </row>
    <row r="5" spans="3:14" x14ac:dyDescent="0.25">
      <c r="C5" s="75"/>
      <c r="D5" s="190" t="s">
        <v>39</v>
      </c>
      <c r="E5" s="190"/>
      <c r="F5" s="190"/>
      <c r="G5" s="190"/>
      <c r="H5" s="190"/>
      <c r="I5" s="190"/>
      <c r="J5" s="190"/>
      <c r="K5" s="133"/>
      <c r="L5" s="133"/>
    </row>
    <row r="6" spans="3:14" ht="45.75" customHeight="1" x14ac:dyDescent="0.25">
      <c r="C6" s="75"/>
      <c r="D6" s="148" t="s">
        <v>15</v>
      </c>
      <c r="E6" s="149" t="s">
        <v>86</v>
      </c>
      <c r="F6" s="149" t="s">
        <v>91</v>
      </c>
      <c r="G6" s="149" t="s">
        <v>56</v>
      </c>
      <c r="H6" s="149" t="s">
        <v>84</v>
      </c>
      <c r="I6" s="151" t="s">
        <v>67</v>
      </c>
      <c r="J6" s="149" t="s">
        <v>16</v>
      </c>
    </row>
    <row r="7" spans="3:14" x14ac:dyDescent="0.25">
      <c r="C7" s="75" t="s">
        <v>7</v>
      </c>
      <c r="D7" s="109">
        <v>192</v>
      </c>
      <c r="E7" s="110">
        <v>2</v>
      </c>
      <c r="F7" s="110">
        <v>42</v>
      </c>
      <c r="G7" s="110">
        <v>3</v>
      </c>
      <c r="H7" s="110">
        <v>0</v>
      </c>
      <c r="I7" s="110">
        <v>0</v>
      </c>
      <c r="J7" s="109">
        <v>239</v>
      </c>
    </row>
    <row r="8" spans="3:14" x14ac:dyDescent="0.25">
      <c r="C8" s="75" t="s">
        <v>89</v>
      </c>
      <c r="D8" s="111">
        <v>54</v>
      </c>
      <c r="E8" s="107">
        <v>0</v>
      </c>
      <c r="F8" s="107">
        <v>0</v>
      </c>
      <c r="G8" s="107">
        <v>0</v>
      </c>
      <c r="H8" s="123">
        <v>-88</v>
      </c>
      <c r="I8" s="123">
        <v>0</v>
      </c>
      <c r="J8" s="111">
        <v>-34</v>
      </c>
    </row>
    <row r="9" spans="3:14" x14ac:dyDescent="0.25">
      <c r="C9" s="76" t="s">
        <v>45</v>
      </c>
      <c r="D9" s="112">
        <f>D7+D8</f>
        <v>246</v>
      </c>
      <c r="E9" s="113">
        <v>2</v>
      </c>
      <c r="F9" s="113">
        <v>42</v>
      </c>
      <c r="G9" s="113">
        <v>3</v>
      </c>
      <c r="H9" s="113">
        <v>-88</v>
      </c>
      <c r="I9" s="113">
        <v>0</v>
      </c>
      <c r="J9" s="112">
        <v>205</v>
      </c>
      <c r="K9" s="125"/>
    </row>
    <row r="10" spans="3:14" x14ac:dyDescent="0.25">
      <c r="C10" s="75" t="s">
        <v>73</v>
      </c>
      <c r="D10" s="111">
        <v>-57</v>
      </c>
      <c r="E10" s="123">
        <v>-1</v>
      </c>
      <c r="F10" s="123">
        <v>-10</v>
      </c>
      <c r="G10" s="107">
        <v>-1</v>
      </c>
      <c r="H10" s="123">
        <v>23</v>
      </c>
      <c r="I10" s="123">
        <v>7</v>
      </c>
      <c r="J10" s="111">
        <v>-39</v>
      </c>
    </row>
    <row r="11" spans="3:14" ht="15" customHeight="1" thickBot="1" x14ac:dyDescent="0.3">
      <c r="C11" s="75" t="s">
        <v>62</v>
      </c>
      <c r="D11" s="114">
        <v>189</v>
      </c>
      <c r="E11" s="108">
        <v>1</v>
      </c>
      <c r="F11" s="108">
        <v>32</v>
      </c>
      <c r="G11" s="108">
        <v>2</v>
      </c>
      <c r="H11" s="108">
        <v>-65</v>
      </c>
      <c r="I11" s="108">
        <v>7</v>
      </c>
      <c r="J11" s="114">
        <v>166</v>
      </c>
    </row>
    <row r="12" spans="3:14" ht="15.75" thickTop="1" x14ac:dyDescent="0.25">
      <c r="C12" s="75"/>
      <c r="D12" s="111"/>
      <c r="E12" s="107"/>
      <c r="F12" s="107"/>
      <c r="G12" s="107"/>
      <c r="H12" s="123"/>
      <c r="I12" s="123"/>
      <c r="J12" s="111"/>
    </row>
    <row r="13" spans="3:14" x14ac:dyDescent="0.25">
      <c r="C13" s="76" t="s">
        <v>63</v>
      </c>
      <c r="D13" s="93">
        <v>1.29</v>
      </c>
      <c r="E13" s="137">
        <v>0</v>
      </c>
      <c r="F13" s="137">
        <v>0.22</v>
      </c>
      <c r="G13" s="137">
        <v>0.01</v>
      </c>
      <c r="H13" s="137">
        <v>-0.44</v>
      </c>
      <c r="I13" s="137">
        <v>0.05</v>
      </c>
      <c r="J13" s="93">
        <v>1.1299999999999999</v>
      </c>
    </row>
    <row r="14" spans="3:14" x14ac:dyDescent="0.25">
      <c r="C14" s="116" t="s">
        <v>64</v>
      </c>
      <c r="D14" s="111">
        <v>147</v>
      </c>
      <c r="E14" s="107">
        <v>147</v>
      </c>
      <c r="F14" s="123">
        <v>147</v>
      </c>
      <c r="G14" s="123">
        <v>147</v>
      </c>
      <c r="H14" s="123">
        <v>147</v>
      </c>
      <c r="I14" s="123">
        <v>147</v>
      </c>
      <c r="J14" s="111">
        <v>147</v>
      </c>
    </row>
    <row r="15" spans="3:14" x14ac:dyDescent="0.25">
      <c r="C15" s="75"/>
      <c r="D15" s="115"/>
      <c r="E15" s="116"/>
      <c r="F15" s="116"/>
      <c r="G15" s="116"/>
      <c r="H15" s="116"/>
      <c r="I15" s="116"/>
      <c r="J15" s="115"/>
    </row>
    <row r="16" spans="3:14" x14ac:dyDescent="0.25">
      <c r="C16" s="75"/>
      <c r="D16" s="115"/>
      <c r="E16" s="116"/>
      <c r="F16" s="116"/>
      <c r="G16" s="116"/>
      <c r="H16" s="116"/>
      <c r="I16" s="116"/>
      <c r="J16" s="115"/>
    </row>
    <row r="17" spans="3:10" x14ac:dyDescent="0.25">
      <c r="C17" s="75" t="s">
        <v>45</v>
      </c>
      <c r="D17" s="117">
        <v>246</v>
      </c>
      <c r="E17" s="118">
        <v>2</v>
      </c>
      <c r="F17" s="118">
        <v>42</v>
      </c>
      <c r="G17" s="118">
        <v>3</v>
      </c>
      <c r="H17" s="118">
        <v>-88</v>
      </c>
      <c r="I17" s="118">
        <v>0</v>
      </c>
      <c r="J17" s="117">
        <v>205</v>
      </c>
    </row>
    <row r="18" spans="3:10" x14ac:dyDescent="0.25">
      <c r="C18" s="75" t="s">
        <v>6</v>
      </c>
      <c r="D18" s="111">
        <v>15</v>
      </c>
      <c r="E18" s="107">
        <v>0</v>
      </c>
      <c r="F18" s="107">
        <v>0</v>
      </c>
      <c r="G18" s="123">
        <v>0</v>
      </c>
      <c r="H18" s="123">
        <v>0</v>
      </c>
      <c r="I18" s="123">
        <v>0</v>
      </c>
      <c r="J18" s="111">
        <v>15</v>
      </c>
    </row>
    <row r="19" spans="3:10" x14ac:dyDescent="0.25">
      <c r="C19" s="75" t="s">
        <v>93</v>
      </c>
      <c r="D19" s="111">
        <v>43</v>
      </c>
      <c r="E19" s="107">
        <v>0</v>
      </c>
      <c r="F19" s="107">
        <v>-42</v>
      </c>
      <c r="G19" s="107">
        <v>0</v>
      </c>
      <c r="H19" s="123">
        <v>0</v>
      </c>
      <c r="I19" s="123">
        <v>0</v>
      </c>
      <c r="J19" s="111">
        <v>1</v>
      </c>
    </row>
    <row r="20" spans="3:10" s="66" customFormat="1" x14ac:dyDescent="0.25">
      <c r="C20" s="75" t="s">
        <v>56</v>
      </c>
      <c r="D20" s="111">
        <v>3</v>
      </c>
      <c r="E20" s="123">
        <v>0</v>
      </c>
      <c r="F20" s="123">
        <v>0</v>
      </c>
      <c r="G20" s="123">
        <v>-3</v>
      </c>
      <c r="H20" s="123">
        <v>0</v>
      </c>
      <c r="I20" s="123">
        <v>0</v>
      </c>
      <c r="J20" s="111">
        <v>0</v>
      </c>
    </row>
    <row r="21" spans="3:10" x14ac:dyDescent="0.25">
      <c r="C21" s="75" t="s">
        <v>1</v>
      </c>
      <c r="D21" s="111">
        <v>38</v>
      </c>
      <c r="E21" s="107">
        <v>0</v>
      </c>
      <c r="F21" s="107">
        <v>0</v>
      </c>
      <c r="G21" s="107">
        <v>0</v>
      </c>
      <c r="H21" s="123">
        <v>0</v>
      </c>
      <c r="I21" s="123">
        <v>0</v>
      </c>
      <c r="J21" s="111">
        <v>38</v>
      </c>
    </row>
    <row r="22" spans="3:10" ht="15" customHeight="1" thickBot="1" x14ac:dyDescent="0.3">
      <c r="C22" s="75" t="s">
        <v>17</v>
      </c>
      <c r="D22" s="114">
        <f>SUM(D17:D21)</f>
        <v>345</v>
      </c>
      <c r="E22" s="108">
        <v>2</v>
      </c>
      <c r="F22" s="108">
        <v>0</v>
      </c>
      <c r="G22" s="108">
        <v>0</v>
      </c>
      <c r="H22" s="108">
        <v>-88</v>
      </c>
      <c r="I22" s="108">
        <v>0</v>
      </c>
      <c r="J22" s="114">
        <v>259</v>
      </c>
    </row>
    <row r="23" spans="3:10" s="66" customFormat="1" ht="15" customHeight="1" thickTop="1" x14ac:dyDescent="0.25">
      <c r="C23" s="154" t="s">
        <v>76</v>
      </c>
      <c r="D23" s="153">
        <v>0.13400000000000001</v>
      </c>
      <c r="E23" s="155"/>
      <c r="F23" s="155"/>
      <c r="G23" s="155"/>
      <c r="H23" s="155"/>
      <c r="I23" s="155"/>
      <c r="J23" s="153">
        <v>0.10100000000000001</v>
      </c>
    </row>
    <row r="24" spans="3:10" x14ac:dyDescent="0.25">
      <c r="C24" s="75"/>
      <c r="D24" s="75"/>
      <c r="E24" s="75"/>
      <c r="F24" s="75"/>
      <c r="G24" s="75"/>
      <c r="H24" s="75"/>
    </row>
    <row r="25" spans="3:10" s="66" customFormat="1" x14ac:dyDescent="0.25">
      <c r="C25" s="75"/>
      <c r="D25" s="75"/>
      <c r="E25" s="75"/>
      <c r="F25" s="75"/>
      <c r="G25" s="75"/>
      <c r="H25" s="75"/>
    </row>
    <row r="26" spans="3:10" x14ac:dyDescent="0.25">
      <c r="C26" s="75"/>
      <c r="D26" s="189" t="s">
        <v>50</v>
      </c>
      <c r="E26" s="189"/>
      <c r="F26" s="189"/>
      <c r="G26" s="189"/>
      <c r="H26" s="189"/>
      <c r="I26" s="189"/>
      <c r="J26" s="132"/>
    </row>
    <row r="27" spans="3:10" x14ac:dyDescent="0.25">
      <c r="C27" s="75"/>
      <c r="D27" s="191" t="s">
        <v>39</v>
      </c>
      <c r="E27" s="191"/>
      <c r="F27" s="191"/>
      <c r="G27" s="191"/>
      <c r="H27" s="191"/>
      <c r="I27" s="191"/>
      <c r="J27" s="133"/>
    </row>
    <row r="28" spans="3:10" ht="39" x14ac:dyDescent="0.25">
      <c r="C28" s="75"/>
      <c r="D28" s="148" t="s">
        <v>15</v>
      </c>
      <c r="E28" s="149" t="s">
        <v>86</v>
      </c>
      <c r="F28" s="149" t="s">
        <v>91</v>
      </c>
      <c r="G28" s="149" t="s">
        <v>56</v>
      </c>
      <c r="H28" s="149" t="s">
        <v>54</v>
      </c>
      <c r="I28" s="149" t="s">
        <v>16</v>
      </c>
    </row>
    <row r="29" spans="3:10" x14ac:dyDescent="0.25">
      <c r="C29" s="75" t="s">
        <v>7</v>
      </c>
      <c r="D29" s="109">
        <v>159</v>
      </c>
      <c r="E29" s="110">
        <v>17</v>
      </c>
      <c r="F29" s="110">
        <v>50</v>
      </c>
      <c r="G29" s="110">
        <v>3</v>
      </c>
      <c r="H29" s="110">
        <v>7</v>
      </c>
      <c r="I29" s="109">
        <v>236</v>
      </c>
    </row>
    <row r="30" spans="3:10" x14ac:dyDescent="0.25">
      <c r="C30" s="75" t="s">
        <v>52</v>
      </c>
      <c r="D30" s="111">
        <v>-34</v>
      </c>
      <c r="E30" s="123">
        <v>0</v>
      </c>
      <c r="F30" s="123">
        <v>0</v>
      </c>
      <c r="G30" s="123">
        <v>0</v>
      </c>
      <c r="H30" s="123">
        <v>0</v>
      </c>
      <c r="I30" s="111">
        <v>-34</v>
      </c>
    </row>
    <row r="31" spans="3:10" x14ac:dyDescent="0.25">
      <c r="C31" s="76" t="s">
        <v>45</v>
      </c>
      <c r="D31" s="112">
        <v>125</v>
      </c>
      <c r="E31" s="113">
        <v>17</v>
      </c>
      <c r="F31" s="113">
        <v>50</v>
      </c>
      <c r="G31" s="113">
        <v>3</v>
      </c>
      <c r="H31" s="113">
        <v>7</v>
      </c>
      <c r="I31" s="112">
        <v>202</v>
      </c>
    </row>
    <row r="32" spans="3:10" x14ac:dyDescent="0.25">
      <c r="C32" s="75" t="s">
        <v>90</v>
      </c>
      <c r="D32" s="111">
        <v>-23</v>
      </c>
      <c r="E32" s="123">
        <v>-5</v>
      </c>
      <c r="F32" s="123">
        <v>-13</v>
      </c>
      <c r="G32" s="123">
        <v>0</v>
      </c>
      <c r="H32" s="123">
        <v>-2</v>
      </c>
      <c r="I32" s="111">
        <v>-43</v>
      </c>
    </row>
    <row r="33" spans="3:9" ht="15.75" thickBot="1" x14ac:dyDescent="0.3">
      <c r="C33" s="75" t="s">
        <v>24</v>
      </c>
      <c r="D33" s="114">
        <v>102</v>
      </c>
      <c r="E33" s="108">
        <v>12</v>
      </c>
      <c r="F33" s="108">
        <v>37</v>
      </c>
      <c r="G33" s="108">
        <v>3</v>
      </c>
      <c r="H33" s="108">
        <v>5</v>
      </c>
      <c r="I33" s="114">
        <v>159</v>
      </c>
    </row>
    <row r="34" spans="3:9" ht="15.75" thickTop="1" x14ac:dyDescent="0.25">
      <c r="C34" s="75"/>
      <c r="D34" s="111"/>
      <c r="E34" s="123"/>
      <c r="F34" s="123"/>
      <c r="G34" s="123"/>
      <c r="H34" s="123"/>
      <c r="I34" s="111"/>
    </row>
    <row r="35" spans="3:9" x14ac:dyDescent="0.25">
      <c r="C35" s="76" t="s">
        <v>72</v>
      </c>
      <c r="D35" s="93">
        <v>0.66</v>
      </c>
      <c r="E35" s="77">
        <v>0.08</v>
      </c>
      <c r="F35" s="77">
        <v>0.24</v>
      </c>
      <c r="G35" s="77">
        <v>0.02</v>
      </c>
      <c r="H35" s="77">
        <v>0.03</v>
      </c>
      <c r="I35" s="92">
        <v>1.03</v>
      </c>
    </row>
    <row r="36" spans="3:9" x14ac:dyDescent="0.25">
      <c r="C36" s="116" t="s">
        <v>11</v>
      </c>
      <c r="D36" s="111">
        <v>154</v>
      </c>
      <c r="E36" s="123">
        <v>154</v>
      </c>
      <c r="F36" s="123">
        <v>154</v>
      </c>
      <c r="G36" s="123">
        <v>154</v>
      </c>
      <c r="H36" s="123">
        <v>154</v>
      </c>
      <c r="I36" s="111">
        <v>154</v>
      </c>
    </row>
    <row r="37" spans="3:9" x14ac:dyDescent="0.25">
      <c r="C37" s="75"/>
      <c r="D37" s="115"/>
      <c r="E37" s="116"/>
      <c r="F37" s="116"/>
      <c r="G37" s="116"/>
      <c r="H37" s="116"/>
      <c r="I37" s="115"/>
    </row>
    <row r="38" spans="3:9" x14ac:dyDescent="0.25">
      <c r="C38" s="75"/>
      <c r="D38" s="115"/>
      <c r="E38" s="116"/>
      <c r="F38" s="116"/>
      <c r="G38" s="116"/>
      <c r="H38" s="116"/>
      <c r="I38" s="115"/>
    </row>
    <row r="39" spans="3:9" x14ac:dyDescent="0.25">
      <c r="C39" s="75" t="s">
        <v>45</v>
      </c>
      <c r="D39" s="117">
        <v>125</v>
      </c>
      <c r="E39" s="118">
        <v>17</v>
      </c>
      <c r="F39" s="118">
        <v>50</v>
      </c>
      <c r="G39" s="118">
        <v>3</v>
      </c>
      <c r="H39" s="118">
        <v>7</v>
      </c>
      <c r="I39" s="117">
        <v>202</v>
      </c>
    </row>
    <row r="40" spans="3:9" x14ac:dyDescent="0.25">
      <c r="C40" s="75" t="s">
        <v>6</v>
      </c>
      <c r="D40" s="111">
        <v>13</v>
      </c>
      <c r="E40" s="123">
        <v>0</v>
      </c>
      <c r="F40" s="123">
        <v>0</v>
      </c>
      <c r="G40" s="123">
        <v>0</v>
      </c>
      <c r="H40" s="123">
        <v>0</v>
      </c>
      <c r="I40" s="111">
        <v>13</v>
      </c>
    </row>
    <row r="41" spans="3:9" x14ac:dyDescent="0.25">
      <c r="C41" s="75" t="s">
        <v>93</v>
      </c>
      <c r="D41" s="111">
        <v>50</v>
      </c>
      <c r="E41" s="123">
        <v>0</v>
      </c>
      <c r="F41" s="123">
        <v>-50</v>
      </c>
      <c r="G41" s="123">
        <v>0</v>
      </c>
      <c r="H41" s="123">
        <v>0</v>
      </c>
      <c r="I41" s="111">
        <v>0</v>
      </c>
    </row>
    <row r="42" spans="3:9" s="66" customFormat="1" x14ac:dyDescent="0.25">
      <c r="C42" s="75" t="s">
        <v>56</v>
      </c>
      <c r="D42" s="111">
        <v>3</v>
      </c>
      <c r="E42" s="123">
        <v>0</v>
      </c>
      <c r="F42" s="123">
        <v>0</v>
      </c>
      <c r="G42" s="123">
        <v>-3</v>
      </c>
      <c r="H42" s="123">
        <v>0</v>
      </c>
      <c r="I42" s="111">
        <v>0</v>
      </c>
    </row>
    <row r="43" spans="3:9" x14ac:dyDescent="0.25">
      <c r="C43" s="75" t="s">
        <v>1</v>
      </c>
      <c r="D43" s="111">
        <v>34</v>
      </c>
      <c r="E43" s="123">
        <v>0</v>
      </c>
      <c r="F43" s="123">
        <v>0</v>
      </c>
      <c r="G43" s="123">
        <v>0</v>
      </c>
      <c r="H43" s="123">
        <v>0</v>
      </c>
      <c r="I43" s="111">
        <v>34</v>
      </c>
    </row>
    <row r="44" spans="3:9" ht="15.75" thickBot="1" x14ac:dyDescent="0.3">
      <c r="C44" s="75" t="s">
        <v>17</v>
      </c>
      <c r="D44" s="114">
        <v>225</v>
      </c>
      <c r="E44" s="108">
        <v>17</v>
      </c>
      <c r="F44" s="108">
        <v>0</v>
      </c>
      <c r="G44" s="108">
        <v>0</v>
      </c>
      <c r="H44" s="108">
        <v>7</v>
      </c>
      <c r="I44" s="114">
        <v>249</v>
      </c>
    </row>
    <row r="45" spans="3:9" ht="15.75" thickTop="1" x14ac:dyDescent="0.25">
      <c r="C45" s="154" t="s">
        <v>76</v>
      </c>
      <c r="D45" s="153">
        <v>9.1999999999999998E-2</v>
      </c>
      <c r="E45" s="155"/>
      <c r="F45" s="155"/>
      <c r="G45" s="155"/>
      <c r="H45" s="155"/>
      <c r="I45" s="176">
        <v>0.10199999999999999</v>
      </c>
    </row>
    <row r="47" spans="3:9" x14ac:dyDescent="0.25">
      <c r="C47" s="78" t="s">
        <v>59</v>
      </c>
    </row>
  </sheetData>
  <customSheetViews>
    <customSheetView guid="{53DCB48B-4F68-4024-9145-D294071FF927}" showPageBreaks="1">
      <selection activeCell="A28" sqref="A28:XFD28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printArea="1">
      <selection activeCell="B26" sqref="B26"/>
      <pageMargins left="0.7" right="0.7" top="0.75" bottom="0.75" header="0.3" footer="0.3"/>
      <pageSetup scale="40" orientation="portrait" r:id="rId2"/>
    </customSheetView>
    <customSheetView guid="{452708E9-9655-4ED1-B6DE-69EDE47156C2}" showPageBreaks="1">
      <selection activeCell="B16" sqref="B16"/>
      <pageMargins left="0.7" right="0.7" top="0.75" bottom="0.75" header="0.3" footer="0.3"/>
      <pageSetup orientation="portrait" r:id="rId3"/>
    </customSheetView>
  </customSheetViews>
  <mergeCells count="4">
    <mergeCell ref="D4:J4"/>
    <mergeCell ref="D5:J5"/>
    <mergeCell ref="D26:I26"/>
    <mergeCell ref="D27:I27"/>
  </mergeCells>
  <pageMargins left="0.7" right="0.7" top="0.75" bottom="0.75" header="0.3" footer="0.3"/>
  <pageSetup scale="63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OGQ1NzYwZS02MzhhLTQ3ZTgtOWUyZS0xMjI2YzJjYjI2OGQiIG9yaWdpbj0idXNlclNlbGVjdGVkIj48ZWxlbWVudCB1aWQ9IjdhODkzZTBmLTc5Y2UtNDUwOS04OGVhLTlkZmUwNThjNjY5MCIgdmFsdWU9IiIgeG1sbnM9Imh0dHA6Ly93d3cuYm9sZG9uamFtZXMuY29tLzIwMDgvMDEvc2llL2ludGVybmFsL2xhYmVsIiAvPjwvc2lzbD48VXNlck5hbWU+TEVJRE9TLUNPUlBcYmllbmVydGI8L1VzZXJOYW1lPjxEYXRlVGltZT42LzcvMjAxOCA2OjM5OjE4IFBNPC9EYXRlVGltZT48TGFiZWxTdHJpbmc+TGVpZG9zIFByb3ByaWV0YXJ5PC9MYWJlbFN0cmluZz48L2l0ZW0+PC9sYWJlbEhpc3Rvcnk+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c8d5760e-638a-47e8-9e2e-1226c2cb268d" origin="userSelected">
  <element uid="7a893e0f-79ce-4509-88ea-9dfe058c6690" value=""/>
</sisl>
</file>

<file path=customXml/itemProps1.xml><?xml version="1.0" encoding="utf-8"?>
<ds:datastoreItem xmlns:ds="http://schemas.openxmlformats.org/officeDocument/2006/customXml" ds:itemID="{A91C03AE-63B4-4F95-91CA-12C2D25F9840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47B26CDD-C726-4BF7-A7D4-80DBDA0AF64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Cover</vt:lpstr>
      <vt:lpstr>(1) Non-GAAP OI Rec</vt:lpstr>
      <vt:lpstr>(2) Non-GAAP Financial Measures</vt:lpstr>
      <vt:lpstr>(3) Seg Non GAAP OI Rec</vt:lpstr>
      <vt:lpstr>(4) Historical Fin - Segments</vt:lpstr>
      <vt:lpstr>(5) Historical Fin - IS</vt:lpstr>
      <vt:lpstr>(6) Historical Fin - Non GAAP</vt:lpstr>
      <vt:lpstr>(7) Non GAAP OI QoverQ</vt:lpstr>
      <vt:lpstr>(8) New Format P&amp;L</vt:lpstr>
      <vt:lpstr>'(1) Non-GAAP OI Rec'!Print_Area</vt:lpstr>
      <vt:lpstr>'(2) Non-GAAP Financial Measures'!Print_Area</vt:lpstr>
      <vt:lpstr>'(3) Seg Non GAAP OI Rec'!Print_Area</vt:lpstr>
      <vt:lpstr>'(4) Historical Fin - Segments'!Print_Area</vt:lpstr>
      <vt:lpstr>'(5) Historical Fin - IS'!Print_Area</vt:lpstr>
      <vt:lpstr>'(6) Historical Fin - Non GAAP'!Print_Area</vt:lpstr>
      <vt:lpstr>'(7) Non GAAP OI QoverQ'!Print_Area</vt:lpstr>
      <vt:lpstr>'(8) New Format P&amp;L'!Print_Area</vt:lpstr>
      <vt:lpstr>Cover!Print_Area</vt:lpstr>
    </vt:vector>
  </TitlesOfParts>
  <Company>Leidos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Leidos Proprietary</dc:subject>
  <dc:creator>Tibbens, Bradley A.</dc:creator>
  <cp:lastModifiedBy>Srirangarajan, Varun Hiremagalur</cp:lastModifiedBy>
  <cp:lastPrinted>2019-04-09T17:00:17Z</cp:lastPrinted>
  <dcterms:created xsi:type="dcterms:W3CDTF">2016-03-16T16:47:56Z</dcterms:created>
  <dcterms:modified xsi:type="dcterms:W3CDTF">2019-04-26T20:49:48Z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docIndexRef">
    <vt:lpwstr>4ca95497-a387-4eb6-8848-c8ee626f0c62</vt:lpwstr>
  </property>
  <property fmtid="{D5CDD505-2E9C-101B-9397-08002B2CF9AE}" pid="5" name="bjSaver">
    <vt:lpwstr>xKpMX8+8zi2qFAQ+fO87gnvrUG2FW8lE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policy="c8d5760e-638a-47e8-9e2e-1226c2cb268d" origin="userSelected" xmlns="http://www.boldonj</vt:lpwstr>
  </property>
  <property fmtid="{D5CDD505-2E9C-101B-9397-08002B2CF9AE}" pid="7" name="bjDocumentLabelXML-0">
    <vt:lpwstr>ames.com/2008/01/sie/internal/label"&gt;&lt;element uid="7a893e0f-79ce-4509-88ea-9dfe058c6690" value="" /&gt;&lt;/sisl&gt;</vt:lpwstr>
  </property>
  <property fmtid="{D5CDD505-2E9C-101B-9397-08002B2CF9AE}" pid="8" name="bjDocumentSecurityLabel">
    <vt:lpwstr>Leidos Proprietary</vt:lpwstr>
  </property>
  <property fmtid="{D5CDD505-2E9C-101B-9397-08002B2CF9AE}" pid="9" name="bjLabelHistoryID">
    <vt:lpwstr>{A91C03AE-63B4-4F95-91CA-12C2D25F9840}</vt:lpwstr>
  </property>
  <property fmtid="{D5CDD505-2E9C-101B-9397-08002B2CF9AE}" pid="10" name="bjCentreHeaderLabel-first">
    <vt:lpwstr>&amp;"Arial,Regular"&amp;09&amp;I&amp;K000000Leidos Proprietary</vt:lpwstr>
  </property>
  <property fmtid="{D5CDD505-2E9C-101B-9397-08002B2CF9AE}" pid="11" name="bjCentreFooterLabel-first">
    <vt:lpwstr>&amp;"Arial,Regular"&amp;08&amp;I&amp;K000000The information in this document is proprietary to Leidos. 
It may not be used, reproduced, disclosed, or exported without the written approval of Leidos.</vt:lpwstr>
  </property>
  <property fmtid="{D5CDD505-2E9C-101B-9397-08002B2CF9AE}" pid="12" name="bjCentreHeaderLabel-even">
    <vt:lpwstr>&amp;"Arial,Regular"&amp;09&amp;I&amp;K000000Leidos Proprietary</vt:lpwstr>
  </property>
  <property fmtid="{D5CDD505-2E9C-101B-9397-08002B2CF9AE}" pid="13" name="bjCentreFooterLabel-even">
    <vt:lpwstr>&amp;"Calibri,Regular"&amp;11</vt:lpwstr>
  </property>
  <property fmtid="{D5CDD505-2E9C-101B-9397-08002B2CF9AE}" pid="14" name="bjCentreHeaderLabel">
    <vt:lpwstr>&amp;"Arial,Regular"&amp;09&amp;I&amp;K000000Leidos Proprietary</vt:lpwstr>
  </property>
  <property fmtid="{D5CDD505-2E9C-101B-9397-08002B2CF9AE}" pid="15" name="bjCentreFooterLabel">
    <vt:lpwstr>&amp;"Calibri,Regular"&amp;11</vt:lpwstr>
  </property>
</Properties>
</file>